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315" windowWidth="14565" windowHeight="7815" activeTab="5"/>
  </bookViews>
  <sheets>
    <sheet name="Sayfa1" sheetId="1" r:id="rId1"/>
    <sheet name="Yanıt Raporu 1" sheetId="4" state="hidden" r:id="rId2"/>
    <sheet name="Duyarlılık Raporu 1" sheetId="5" state="hidden" r:id="rId3"/>
    <sheet name="Sınırlamalar Raporu 1" sheetId="6" state="hidden" r:id="rId4"/>
    <sheet name="Sayfa2" sheetId="2" r:id="rId5"/>
    <sheet name="Sayfa3" sheetId="7" r:id="rId6"/>
  </sheets>
  <definedNames>
    <definedName name="NewBmax">#REF!</definedName>
    <definedName name="NewKD">#REF!</definedName>
    <definedName name="OldSS">#REF!</definedName>
    <definedName name="solver_adj" localSheetId="4" hidden="1">Sayfa2!$A$4:$C$4</definedName>
    <definedName name="solver_adj" localSheetId="5" hidden="1">Sayfa3!$A$4:$C$4</definedName>
    <definedName name="solver_cvg" localSheetId="4" hidden="1">0.0001</definedName>
    <definedName name="solver_cvg" localSheetId="5" hidden="1">0.0001</definedName>
    <definedName name="solver_drv" localSheetId="4" hidden="1">1</definedName>
    <definedName name="solver_drv" localSheetId="5" hidden="1">1</definedName>
    <definedName name="solver_est" localSheetId="4" hidden="1">1</definedName>
    <definedName name="solver_est" localSheetId="5" hidden="1">1</definedName>
    <definedName name="solver_itr" localSheetId="4" hidden="1">100</definedName>
    <definedName name="solver_itr" localSheetId="5" hidden="1">1000</definedName>
    <definedName name="solver_lhs1" localSheetId="5" hidden="1">Sayfa3!$C$4</definedName>
    <definedName name="solver_lhs2" localSheetId="5" hidden="1">Sayfa3!$C$4</definedName>
    <definedName name="solver_lin" localSheetId="4" hidden="1">2</definedName>
    <definedName name="solver_lin" localSheetId="5" hidden="1">2</definedName>
    <definedName name="solver_neg" localSheetId="4" hidden="1">2</definedName>
    <definedName name="solver_neg" localSheetId="5" hidden="1">2</definedName>
    <definedName name="solver_num" localSheetId="4" hidden="1">0</definedName>
    <definedName name="solver_num" localSheetId="5" hidden="1">2</definedName>
    <definedName name="solver_nwt" localSheetId="4" hidden="1">1</definedName>
    <definedName name="solver_nwt" localSheetId="5" hidden="1">1</definedName>
    <definedName name="solver_opt" localSheetId="4" hidden="1">Sayfa2!$E$14</definedName>
    <definedName name="solver_opt" localSheetId="5" hidden="1">Sayfa3!$E$14</definedName>
    <definedName name="solver_pre" localSheetId="4" hidden="1">0.000001</definedName>
    <definedName name="solver_pre" localSheetId="5" hidden="1">0.000001</definedName>
    <definedName name="solver_rel1" localSheetId="5" hidden="1">1</definedName>
    <definedName name="solver_rel2" localSheetId="5" hidden="1">3</definedName>
    <definedName name="solver_rhs1" localSheetId="5" hidden="1">1</definedName>
    <definedName name="solver_rhs2" localSheetId="5" hidden="1">0</definedName>
    <definedName name="solver_scl" localSheetId="4" hidden="1">2</definedName>
    <definedName name="solver_scl" localSheetId="5" hidden="1">2</definedName>
    <definedName name="solver_sho" localSheetId="4" hidden="1">2</definedName>
    <definedName name="solver_sho" localSheetId="5" hidden="1">2</definedName>
    <definedName name="solver_tim" localSheetId="4" hidden="1">100</definedName>
    <definedName name="solver_tim" localSheetId="5" hidden="1">100</definedName>
    <definedName name="solver_tol" localSheetId="4" hidden="1">0.05</definedName>
    <definedName name="solver_tol" localSheetId="5" hidden="1">0.05</definedName>
    <definedName name="solver_typ" localSheetId="4" hidden="1">2</definedName>
    <definedName name="solver_typ" localSheetId="5" hidden="1">2</definedName>
    <definedName name="solver_val" localSheetId="4" hidden="1">0</definedName>
    <definedName name="solver_val" localSheetId="5" hidden="1">0</definedName>
    <definedName name="SumOfSquares">#REF!</definedName>
  </definedNames>
  <calcPr calcId="125725"/>
</workbook>
</file>

<file path=xl/calcChain.xml><?xml version="1.0" encoding="utf-8"?>
<calcChain xmlns="http://schemas.openxmlformats.org/spreadsheetml/2006/main">
  <c r="M48" i="7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B12"/>
  <c r="A12"/>
  <c r="C12" s="1"/>
  <c r="D12" s="1"/>
  <c r="E12" s="1"/>
  <c r="M11"/>
  <c r="B11"/>
  <c r="A11"/>
  <c r="C11" s="1"/>
  <c r="D11" s="1"/>
  <c r="E11" s="1"/>
  <c r="M10"/>
  <c r="B10"/>
  <c r="A10"/>
  <c r="C10" s="1"/>
  <c r="D10" s="1"/>
  <c r="E10" s="1"/>
  <c r="M9"/>
  <c r="B9"/>
  <c r="A9"/>
  <c r="C9" s="1"/>
  <c r="D9" s="1"/>
  <c r="E9" s="1"/>
  <c r="M8"/>
  <c r="B8"/>
  <c r="A8"/>
  <c r="C8" s="1"/>
  <c r="D8" s="1"/>
  <c r="E8" s="1"/>
  <c r="M7"/>
  <c r="B7"/>
  <c r="A7"/>
  <c r="C7" s="1"/>
  <c r="D7" s="1"/>
  <c r="E7" s="1"/>
  <c r="E14" s="1"/>
  <c r="M6"/>
  <c r="M5"/>
  <c r="M4"/>
  <c r="M3"/>
  <c r="M2"/>
  <c r="M48" i="2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3"/>
  <c r="M15"/>
  <c r="M14"/>
  <c r="M12"/>
  <c r="M11"/>
  <c r="M10"/>
  <c r="M9"/>
  <c r="M8"/>
  <c r="M7"/>
  <c r="M6"/>
  <c r="M5"/>
  <c r="M4"/>
  <c r="M3"/>
  <c r="M2"/>
  <c r="C12"/>
  <c r="D12" s="1"/>
  <c r="E12" s="1"/>
  <c r="C11"/>
  <c r="D11" s="1"/>
  <c r="E11" s="1"/>
  <c r="C10"/>
  <c r="D10" s="1"/>
  <c r="E10" s="1"/>
  <c r="C7"/>
  <c r="D7" s="1"/>
  <c r="E7" s="1"/>
  <c r="C8"/>
  <c r="D8" s="1"/>
  <c r="E8" s="1"/>
  <c r="C9"/>
  <c r="D9" s="1"/>
  <c r="E9" s="1"/>
  <c r="B12"/>
  <c r="B11"/>
  <c r="B10"/>
  <c r="B9"/>
  <c r="B8"/>
  <c r="B7"/>
  <c r="A12"/>
  <c r="A11"/>
  <c r="A10"/>
  <c r="A9"/>
  <c r="A8"/>
  <c r="A7"/>
  <c r="E14" l="1"/>
</calcChain>
</file>

<file path=xl/sharedStrings.xml><?xml version="1.0" encoding="utf-8"?>
<sst xmlns="http://schemas.openxmlformats.org/spreadsheetml/2006/main" count="110" uniqueCount="46">
  <si>
    <t>qe</t>
  </si>
  <si>
    <t>Ce</t>
  </si>
  <si>
    <t>qe deneysel</t>
  </si>
  <si>
    <t>qe hesaplanan</t>
  </si>
  <si>
    <t>K</t>
  </si>
  <si>
    <t>a</t>
  </si>
  <si>
    <t xml:space="preserve">β </t>
  </si>
  <si>
    <t>Fark</t>
  </si>
  <si>
    <t>Fark^2</t>
  </si>
  <si>
    <t>Karelerin Toplamı:</t>
  </si>
  <si>
    <t>Microsoft Excel 12.0 Yanıt Raporu</t>
  </si>
  <si>
    <t>Çalışma Sayfası: [Redlich Peterson çözümü.xlsx]Sayfa2</t>
  </si>
  <si>
    <t>Rapor Oluşturuldu: 29.09.2008 12:03:05</t>
  </si>
  <si>
    <t>Hedef Hücre (En Küçük)</t>
  </si>
  <si>
    <t>Hücre</t>
  </si>
  <si>
    <t>Ad</t>
  </si>
  <si>
    <t>İlk Değer</t>
  </si>
  <si>
    <t>Son Değer</t>
  </si>
  <si>
    <t>Ayarlanabilir Hücreler</t>
  </si>
  <si>
    <t>Sınırlamalar</t>
  </si>
  <si>
    <t>YOK</t>
  </si>
  <si>
    <t>$E$14</t>
  </si>
  <si>
    <t>Karelerin Toplamı: Fark^2</t>
  </si>
  <si>
    <t>$A$4</t>
  </si>
  <si>
    <t>$B$4</t>
  </si>
  <si>
    <t>$C$4</t>
  </si>
  <si>
    <t>Microsoft Excel 12.0 Duyarlılık Raporu</t>
  </si>
  <si>
    <t>Son</t>
  </si>
  <si>
    <t>Değer</t>
  </si>
  <si>
    <t>Azaltılmış</t>
  </si>
  <si>
    <t>Gradyan</t>
  </si>
  <si>
    <t>Microsoft Excel 12.0 Sınırlamalar Raporu</t>
  </si>
  <si>
    <t>Çalışma Sayfası: [Redlich Peterson çözümü.xlsx]Sınırlamalar Raporu 1</t>
  </si>
  <si>
    <t>Rapor Oluşturuldu: 29.09.2008 12:03:06</t>
  </si>
  <si>
    <t>Hedef</t>
  </si>
  <si>
    <t>Ayarlanabilir</t>
  </si>
  <si>
    <t>Alt</t>
  </si>
  <si>
    <t>Sınır</t>
  </si>
  <si>
    <t>Sonuç</t>
  </si>
  <si>
    <t>Üst</t>
  </si>
  <si>
    <t>#YOK</t>
  </si>
  <si>
    <t>K,a ve β  değerlerini mümkün olan deneysel veileri en iyi temsil edecek eğriyi bulmak için değerler veriyoruz. Artık karelerin toplamını düşürmek amaç…</t>
  </si>
  <si>
    <t>Artıkların Görünüşü</t>
  </si>
  <si>
    <t>Adım 1. Deneysel Verilerin girilmesi</t>
  </si>
  <si>
    <r>
      <t xml:space="preserve">Adım 2. K, a ve </t>
    </r>
    <r>
      <rPr>
        <b/>
        <sz val="12"/>
        <color indexed="12"/>
        <rFont val="Arial Tur"/>
        <charset val="162"/>
      </rPr>
      <t>β</t>
    </r>
    <r>
      <rPr>
        <b/>
        <sz val="12"/>
        <color indexed="12"/>
        <rFont val="Arial"/>
        <family val="2"/>
      </rPr>
      <t xml:space="preserve"> sabitlerinin tahmini</t>
    </r>
  </si>
  <si>
    <t>Adım 5. Excel Solver eklentisinin kullanımı ile sabitlerin çözümü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</si>
</sst>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indexed="12"/>
      <name val="Arial"/>
      <family val="2"/>
    </font>
    <font>
      <b/>
      <sz val="12"/>
      <color indexed="12"/>
      <name val="Arial Tur"/>
      <charset val="162"/>
    </font>
    <font>
      <b/>
      <sz val="11"/>
      <color rgb="FFFF0000"/>
      <name val="Calibri"/>
      <family val="2"/>
      <charset val="162"/>
      <scheme val="minor"/>
    </font>
    <font>
      <b/>
      <sz val="11"/>
      <color rgb="FFC0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b/>
      <sz val="11"/>
      <color rgb="FF0070C0"/>
      <name val="Calibri"/>
      <family val="2"/>
      <charset val="162"/>
      <scheme val="minor"/>
    </font>
    <font>
      <b/>
      <sz val="11"/>
      <color rgb="FF7030A0"/>
      <name val="Calibri"/>
      <family val="2"/>
      <charset val="162"/>
      <scheme val="minor"/>
    </font>
    <font>
      <b/>
      <sz val="11"/>
      <color indexed="18"/>
      <name val="Calibri"/>
      <family val="2"/>
      <charset val="162"/>
      <scheme val="minor"/>
    </font>
    <font>
      <b/>
      <sz val="12"/>
      <color rgb="FF7030A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9" fillId="0" borderId="1" xfId="0" applyFont="1" applyBorder="1"/>
    <xf numFmtId="0" fontId="10" fillId="0" borderId="1" xfId="0" applyFont="1" applyBorder="1"/>
    <xf numFmtId="0" fontId="8" fillId="0" borderId="1" xfId="0" applyFont="1" applyBorder="1"/>
    <xf numFmtId="0" fontId="0" fillId="0" borderId="0" xfId="0" applyBorder="1"/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0" fillId="0" borderId="13" xfId="0" applyFill="1" applyBorder="1" applyAlignment="1"/>
    <xf numFmtId="0" fontId="11" fillId="0" borderId="12" xfId="0" applyFont="1" applyFill="1" applyBorder="1" applyAlignment="1">
      <alignment horizontal="center"/>
    </xf>
    <xf numFmtId="0" fontId="0" fillId="0" borderId="14" xfId="0" applyFill="1" applyBorder="1" applyAlignment="1"/>
    <xf numFmtId="0" fontId="0" fillId="0" borderId="13" xfId="0" applyNumberFormat="1" applyFill="1" applyBorder="1" applyAlignment="1"/>
    <xf numFmtId="0" fontId="0" fillId="0" borderId="14" xfId="0" applyNumberFormat="1" applyFill="1" applyBorder="1" applyAlignment="1"/>
    <xf numFmtId="0" fontId="11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title>
      <c:layout/>
      <c:txPr>
        <a:bodyPr/>
        <a:lstStyle/>
        <a:p>
          <a:pPr>
            <a:defRPr sz="1100"/>
          </a:pPr>
          <a:endParaRPr lang="tr-TR"/>
        </a:p>
      </c:txPr>
    </c:title>
    <c:plotArea>
      <c:layout/>
      <c:scatterChart>
        <c:scatterStyle val="smoothMarker"/>
        <c:ser>
          <c:idx val="0"/>
          <c:order val="0"/>
          <c:tx>
            <c:v>Deneysel qe-Ce grafiği</c:v>
          </c:tx>
          <c:xVal>
            <c:numRef>
              <c:f>Sayfa1!$A$4:$A$9</c:f>
              <c:numCache>
                <c:formatCode>General</c:formatCode>
                <c:ptCount val="6"/>
                <c:pt idx="0">
                  <c:v>13.544499999999999</c:v>
                </c:pt>
                <c:pt idx="1">
                  <c:v>23.28</c:v>
                </c:pt>
                <c:pt idx="2">
                  <c:v>47.2303</c:v>
                </c:pt>
                <c:pt idx="3">
                  <c:v>92.558599999999998</c:v>
                </c:pt>
                <c:pt idx="4">
                  <c:v>137.07169999999999</c:v>
                </c:pt>
                <c:pt idx="5">
                  <c:v>223.14709999999999</c:v>
                </c:pt>
              </c:numCache>
            </c:numRef>
          </c:xVal>
          <c:yVal>
            <c:numRef>
              <c:f>Sayfa1!$B$4:$B$9</c:f>
              <c:numCache>
                <c:formatCode>General</c:formatCode>
                <c:ptCount val="6"/>
                <c:pt idx="0">
                  <c:v>11.455500000000001</c:v>
                </c:pt>
                <c:pt idx="1">
                  <c:v>26.72</c:v>
                </c:pt>
                <c:pt idx="2">
                  <c:v>52.7697</c:v>
                </c:pt>
                <c:pt idx="3">
                  <c:v>57.441400000000002</c:v>
                </c:pt>
                <c:pt idx="4">
                  <c:v>62.9283</c:v>
                </c:pt>
                <c:pt idx="5">
                  <c:v>76.852900000000005</c:v>
                </c:pt>
              </c:numCache>
            </c:numRef>
          </c:yVal>
          <c:smooth val="1"/>
        </c:ser>
        <c:axId val="60960128"/>
        <c:axId val="61007744"/>
      </c:scatterChart>
      <c:valAx>
        <c:axId val="6096012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tr-TR"/>
                  <a:t>Ce</a:t>
                </a:r>
              </a:p>
            </c:rich>
          </c:tx>
          <c:layout/>
        </c:title>
        <c:numFmt formatCode="General" sourceLinked="1"/>
        <c:tickLblPos val="nextTo"/>
        <c:crossAx val="61007744"/>
        <c:crosses val="autoZero"/>
        <c:crossBetween val="midCat"/>
      </c:valAx>
      <c:valAx>
        <c:axId val="610077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tr-TR"/>
                  <a:t>qe</a:t>
                </a:r>
              </a:p>
            </c:rich>
          </c:tx>
          <c:layout/>
        </c:title>
        <c:numFmt formatCode="General" sourceLinked="1"/>
        <c:tickLblPos val="nextTo"/>
        <c:crossAx val="60960128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/>
      <c:scatterChart>
        <c:scatterStyle val="smoothMarker"/>
        <c:ser>
          <c:idx val="0"/>
          <c:order val="0"/>
          <c:tx>
            <c:v>qe hesaplanan</c:v>
          </c:tx>
          <c:marker>
            <c:symbol val="none"/>
          </c:marker>
          <c:xVal>
            <c:numRef>
              <c:f>Sayfa2!$L$2:$L$48</c:f>
              <c:numCache>
                <c:formatCode>General</c:formatCode>
                <c:ptCount val="47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</c:numCache>
            </c:numRef>
          </c:xVal>
          <c:yVal>
            <c:numRef>
              <c:f>Sayfa2!$M$2:$M$48</c:f>
              <c:numCache>
                <c:formatCode>General</c:formatCode>
                <c:ptCount val="47"/>
                <c:pt idx="0">
                  <c:v>1.5234604188112391</c:v>
                </c:pt>
                <c:pt idx="1">
                  <c:v>7.2913239386161601</c:v>
                </c:pt>
                <c:pt idx="2">
                  <c:v>13.76510489101388</c:v>
                </c:pt>
                <c:pt idx="3">
                  <c:v>19.492004644215164</c:v>
                </c:pt>
                <c:pt idx="4">
                  <c:v>24.563565499227856</c:v>
                </c:pt>
                <c:pt idx="5">
                  <c:v>29.066135092076394</c:v>
                </c:pt>
                <c:pt idx="6">
                  <c:v>33.07600549052372</c:v>
                </c:pt>
                <c:pt idx="7">
                  <c:v>36.65898485858375</c:v>
                </c:pt>
                <c:pt idx="8">
                  <c:v>39.871286253942948</c:v>
                </c:pt>
                <c:pt idx="9">
                  <c:v>42.760762206030059</c:v>
                </c:pt>
                <c:pt idx="10">
                  <c:v>45.368139503811243</c:v>
                </c:pt>
                <c:pt idx="11">
                  <c:v>47.728133709002364</c:v>
                </c:pt>
                <c:pt idx="12">
                  <c:v>49.870411239418459</c:v>
                </c:pt>
                <c:pt idx="13">
                  <c:v>51.820401916626274</c:v>
                </c:pt>
                <c:pt idx="14">
                  <c:v>53.599977709502248</c:v>
                </c:pt>
                <c:pt idx="15">
                  <c:v>55.228016771906404</c:v>
                </c:pt>
                <c:pt idx="16">
                  <c:v>56.720871298585813</c:v>
                </c:pt>
                <c:pt idx="17">
                  <c:v>58.092755674071512</c:v>
                </c:pt>
                <c:pt idx="18">
                  <c:v>59.356068961788736</c:v>
                </c:pt>
                <c:pt idx="19">
                  <c:v>60.521663443505659</c:v>
                </c:pt>
                <c:pt idx="20">
                  <c:v>61.59906885010691</c:v>
                </c:pt>
                <c:pt idx="21">
                  <c:v>62.596680168053766</c:v>
                </c:pt>
                <c:pt idx="22">
                  <c:v>63.521915448569587</c:v>
                </c:pt>
                <c:pt idx="23">
                  <c:v>64.381348853331076</c:v>
                </c:pt>
                <c:pt idx="24">
                  <c:v>65.180823200567076</c:v>
                </c:pt>
                <c:pt idx="25">
                  <c:v>65.925545490168275</c:v>
                </c:pt>
                <c:pt idx="26">
                  <c:v>66.620168251537223</c:v>
                </c:pt>
                <c:pt idx="27">
                  <c:v>67.268859044665888</c:v>
                </c:pt>
                <c:pt idx="28">
                  <c:v>67.875360029600387</c:v>
                </c:pt>
                <c:pt idx="29">
                  <c:v>68.443039182785185</c:v>
                </c:pt>
                <c:pt idx="30">
                  <c:v>68.97493446528479</c:v>
                </c:pt>
                <c:pt idx="31">
                  <c:v>69.473792025138238</c:v>
                </c:pt>
                <c:pt idx="32">
                  <c:v>69.94209933420413</c:v>
                </c:pt>
                <c:pt idx="33">
                  <c:v>70.382114010876521</c:v>
                </c:pt>
                <c:pt idx="34">
                  <c:v>70.795888957677647</c:v>
                </c:pt>
                <c:pt idx="35">
                  <c:v>71.185294341905973</c:v>
                </c:pt>
                <c:pt idx="36">
                  <c:v>71.552036864192459</c:v>
                </c:pt>
                <c:pt idx="37">
                  <c:v>71.897676690747971</c:v>
                </c:pt>
                <c:pt idx="38">
                  <c:v>72.223642367656069</c:v>
                </c:pt>
                <c:pt idx="39">
                  <c:v>72.531243987680597</c:v>
                </c:pt>
                <c:pt idx="40">
                  <c:v>72.821684840004252</c:v>
                </c:pt>
                <c:pt idx="41">
                  <c:v>73.096071739726781</c:v>
                </c:pt>
                <c:pt idx="42">
                  <c:v>73.355424205697332</c:v>
                </c:pt>
                <c:pt idx="43">
                  <c:v>73.600682631423879</c:v>
                </c:pt>
                <c:pt idx="44">
                  <c:v>73.832715573654994</c:v>
                </c:pt>
                <c:pt idx="45">
                  <c:v>74.05232626613892</c:v>
                </c:pt>
                <c:pt idx="46">
                  <c:v>74.260258451539542</c:v>
                </c:pt>
              </c:numCache>
            </c:numRef>
          </c:yVal>
          <c:smooth val="1"/>
        </c:ser>
        <c:axId val="61747200"/>
        <c:axId val="61748736"/>
      </c:scatterChart>
      <c:scatterChart>
        <c:scatterStyle val="lineMarker"/>
        <c:ser>
          <c:idx val="1"/>
          <c:order val="1"/>
          <c:tx>
            <c:v>qe deneysel</c:v>
          </c:tx>
          <c:spPr>
            <a:ln w="28575">
              <a:noFill/>
            </a:ln>
          </c:spPr>
          <c:xVal>
            <c:numRef>
              <c:f>Sayfa2!$A$7:$A$12</c:f>
              <c:numCache>
                <c:formatCode>General</c:formatCode>
                <c:ptCount val="6"/>
                <c:pt idx="0">
                  <c:v>13.544499999999999</c:v>
                </c:pt>
                <c:pt idx="1">
                  <c:v>23.28</c:v>
                </c:pt>
                <c:pt idx="2">
                  <c:v>47.2303</c:v>
                </c:pt>
                <c:pt idx="3">
                  <c:v>92.558599999999998</c:v>
                </c:pt>
                <c:pt idx="4">
                  <c:v>137.07169999999999</c:v>
                </c:pt>
                <c:pt idx="5">
                  <c:v>223.14709999999999</c:v>
                </c:pt>
              </c:numCache>
            </c:numRef>
          </c:xVal>
          <c:yVal>
            <c:numRef>
              <c:f>Sayfa2!$B$7:$B$12</c:f>
              <c:numCache>
                <c:formatCode>General</c:formatCode>
                <c:ptCount val="6"/>
                <c:pt idx="0">
                  <c:v>11.455500000000001</c:v>
                </c:pt>
                <c:pt idx="1">
                  <c:v>26.72</c:v>
                </c:pt>
                <c:pt idx="2">
                  <c:v>52.7697</c:v>
                </c:pt>
                <c:pt idx="3">
                  <c:v>57.441400000000002</c:v>
                </c:pt>
                <c:pt idx="4">
                  <c:v>62.9283</c:v>
                </c:pt>
                <c:pt idx="5">
                  <c:v>76.852900000000005</c:v>
                </c:pt>
              </c:numCache>
            </c:numRef>
          </c:yVal>
        </c:ser>
        <c:ser>
          <c:idx val="2"/>
          <c:order val="2"/>
          <c:tx>
            <c:strRef>
              <c:f>Sayfa2!$C$6</c:f>
              <c:strCache>
                <c:ptCount val="1"/>
                <c:pt idx="0">
                  <c:v>qe hesaplanan</c:v>
                </c:pt>
              </c:strCache>
            </c:strRef>
          </c:tx>
          <c:spPr>
            <a:ln w="28575">
              <a:noFill/>
            </a:ln>
          </c:spPr>
          <c:xVal>
            <c:numRef>
              <c:f>Sayfa2!$A$7:$A$12</c:f>
              <c:numCache>
                <c:formatCode>General</c:formatCode>
                <c:ptCount val="6"/>
                <c:pt idx="0">
                  <c:v>13.544499999999999</c:v>
                </c:pt>
                <c:pt idx="1">
                  <c:v>23.28</c:v>
                </c:pt>
                <c:pt idx="2">
                  <c:v>47.2303</c:v>
                </c:pt>
                <c:pt idx="3">
                  <c:v>92.558599999999998</c:v>
                </c:pt>
                <c:pt idx="4">
                  <c:v>137.07169999999999</c:v>
                </c:pt>
                <c:pt idx="5">
                  <c:v>223.14709999999999</c:v>
                </c:pt>
              </c:numCache>
            </c:numRef>
          </c:xVal>
          <c:yVal>
            <c:numRef>
              <c:f>Sayfa2!$C$7:$C$12</c:f>
              <c:numCache>
                <c:formatCode>General</c:formatCode>
                <c:ptCount val="6"/>
                <c:pt idx="0">
                  <c:v>17.896570383217906</c:v>
                </c:pt>
                <c:pt idx="1">
                  <c:v>27.57647572916872</c:v>
                </c:pt>
                <c:pt idx="2">
                  <c:v>43.956466081733161</c:v>
                </c:pt>
                <c:pt idx="3">
                  <c:v>59.964106569475163</c:v>
                </c:pt>
                <c:pt idx="4">
                  <c:v>67.525074979238411</c:v>
                </c:pt>
                <c:pt idx="5">
                  <c:v>73.972343342986903</c:v>
                </c:pt>
              </c:numCache>
            </c:numRef>
          </c:yVal>
        </c:ser>
        <c:axId val="61747200"/>
        <c:axId val="61748736"/>
      </c:scatterChart>
      <c:valAx>
        <c:axId val="61747200"/>
        <c:scaling>
          <c:orientation val="minMax"/>
        </c:scaling>
        <c:axPos val="b"/>
        <c:numFmt formatCode="General" sourceLinked="1"/>
        <c:tickLblPos val="nextTo"/>
        <c:crossAx val="61748736"/>
        <c:crosses val="autoZero"/>
        <c:crossBetween val="midCat"/>
      </c:valAx>
      <c:valAx>
        <c:axId val="61748736"/>
        <c:scaling>
          <c:orientation val="minMax"/>
        </c:scaling>
        <c:axPos val="l"/>
        <c:majorGridlines/>
        <c:numFmt formatCode="General" sourceLinked="1"/>
        <c:tickLblPos val="nextTo"/>
        <c:crossAx val="61747200"/>
        <c:crosses val="autoZero"/>
        <c:crossBetween val="midCat"/>
      </c:valAx>
    </c:plotArea>
    <c:legend>
      <c:legendPos val="b"/>
      <c:legendEntry>
        <c:idx val="0"/>
        <c:delete val="1"/>
      </c:legendEntry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/>
      <c:barChart>
        <c:barDir val="col"/>
        <c:grouping val="clustered"/>
        <c:ser>
          <c:idx val="0"/>
          <c:order val="0"/>
          <c:cat>
            <c:numRef>
              <c:f>Sayfa2!$A$7:$A$12</c:f>
              <c:numCache>
                <c:formatCode>General</c:formatCode>
                <c:ptCount val="6"/>
                <c:pt idx="0">
                  <c:v>13.544499999999999</c:v>
                </c:pt>
                <c:pt idx="1">
                  <c:v>23.28</c:v>
                </c:pt>
                <c:pt idx="2">
                  <c:v>47.2303</c:v>
                </c:pt>
                <c:pt idx="3">
                  <c:v>92.558599999999998</c:v>
                </c:pt>
                <c:pt idx="4">
                  <c:v>137.07169999999999</c:v>
                </c:pt>
                <c:pt idx="5">
                  <c:v>223.14709999999999</c:v>
                </c:pt>
              </c:numCache>
            </c:numRef>
          </c:cat>
          <c:val>
            <c:numRef>
              <c:f>Sayfa2!$D$7:$D$12</c:f>
              <c:numCache>
                <c:formatCode>General</c:formatCode>
                <c:ptCount val="6"/>
                <c:pt idx="0">
                  <c:v>6.4410703832179053</c:v>
                </c:pt>
                <c:pt idx="1">
                  <c:v>0.8564757291687215</c:v>
                </c:pt>
                <c:pt idx="2">
                  <c:v>-8.8132339182668389</c:v>
                </c:pt>
                <c:pt idx="3">
                  <c:v>2.5227065694751616</c:v>
                </c:pt>
                <c:pt idx="4">
                  <c:v>4.5967749792384112</c:v>
                </c:pt>
                <c:pt idx="5">
                  <c:v>-2.880556657013102</c:v>
                </c:pt>
              </c:numCache>
            </c:numRef>
          </c:val>
        </c:ser>
        <c:axId val="61781120"/>
        <c:axId val="61782656"/>
      </c:barChart>
      <c:catAx>
        <c:axId val="61781120"/>
        <c:scaling>
          <c:orientation val="minMax"/>
        </c:scaling>
        <c:axPos val="b"/>
        <c:numFmt formatCode="General" sourceLinked="1"/>
        <c:tickLblPos val="nextTo"/>
        <c:crossAx val="61782656"/>
        <c:crosses val="autoZero"/>
        <c:auto val="1"/>
        <c:lblAlgn val="ctr"/>
        <c:lblOffset val="100"/>
      </c:catAx>
      <c:valAx>
        <c:axId val="61782656"/>
        <c:scaling>
          <c:orientation val="minMax"/>
        </c:scaling>
        <c:axPos val="l"/>
        <c:majorGridlines/>
        <c:numFmt formatCode="General" sourceLinked="1"/>
        <c:tickLblPos val="nextTo"/>
        <c:crossAx val="61781120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/>
      <c:scatterChart>
        <c:scatterStyle val="smoothMarker"/>
        <c:ser>
          <c:idx val="0"/>
          <c:order val="0"/>
          <c:tx>
            <c:v>qe hesaplanan</c:v>
          </c:tx>
          <c:marker>
            <c:symbol val="none"/>
          </c:marker>
          <c:xVal>
            <c:numRef>
              <c:f>Sayfa2!$L$2:$L$48</c:f>
              <c:numCache>
                <c:formatCode>General</c:formatCode>
                <c:ptCount val="47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</c:numCache>
            </c:numRef>
          </c:xVal>
          <c:yVal>
            <c:numRef>
              <c:f>Sayfa2!$M$2:$M$48</c:f>
              <c:numCache>
                <c:formatCode>General</c:formatCode>
                <c:ptCount val="47"/>
                <c:pt idx="0">
                  <c:v>1.5234604188112391</c:v>
                </c:pt>
                <c:pt idx="1">
                  <c:v>7.2913239386161601</c:v>
                </c:pt>
                <c:pt idx="2">
                  <c:v>13.76510489101388</c:v>
                </c:pt>
                <c:pt idx="3">
                  <c:v>19.492004644215164</c:v>
                </c:pt>
                <c:pt idx="4">
                  <c:v>24.563565499227856</c:v>
                </c:pt>
                <c:pt idx="5">
                  <c:v>29.066135092076394</c:v>
                </c:pt>
                <c:pt idx="6">
                  <c:v>33.07600549052372</c:v>
                </c:pt>
                <c:pt idx="7">
                  <c:v>36.65898485858375</c:v>
                </c:pt>
                <c:pt idx="8">
                  <c:v>39.871286253942948</c:v>
                </c:pt>
                <c:pt idx="9">
                  <c:v>42.760762206030059</c:v>
                </c:pt>
                <c:pt idx="10">
                  <c:v>45.368139503811243</c:v>
                </c:pt>
                <c:pt idx="11">
                  <c:v>47.728133709002364</c:v>
                </c:pt>
                <c:pt idx="12">
                  <c:v>49.870411239418459</c:v>
                </c:pt>
                <c:pt idx="13">
                  <c:v>51.820401916626274</c:v>
                </c:pt>
                <c:pt idx="14">
                  <c:v>53.599977709502248</c:v>
                </c:pt>
                <c:pt idx="15">
                  <c:v>55.228016771906404</c:v>
                </c:pt>
                <c:pt idx="16">
                  <c:v>56.720871298585813</c:v>
                </c:pt>
                <c:pt idx="17">
                  <c:v>58.092755674071512</c:v>
                </c:pt>
                <c:pt idx="18">
                  <c:v>59.356068961788736</c:v>
                </c:pt>
                <c:pt idx="19">
                  <c:v>60.521663443505659</c:v>
                </c:pt>
                <c:pt idx="20">
                  <c:v>61.59906885010691</c:v>
                </c:pt>
                <c:pt idx="21">
                  <c:v>62.596680168053766</c:v>
                </c:pt>
                <c:pt idx="22">
                  <c:v>63.521915448569587</c:v>
                </c:pt>
                <c:pt idx="23">
                  <c:v>64.381348853331076</c:v>
                </c:pt>
                <c:pt idx="24">
                  <c:v>65.180823200567076</c:v>
                </c:pt>
                <c:pt idx="25">
                  <c:v>65.925545490168275</c:v>
                </c:pt>
                <c:pt idx="26">
                  <c:v>66.620168251537223</c:v>
                </c:pt>
                <c:pt idx="27">
                  <c:v>67.268859044665888</c:v>
                </c:pt>
                <c:pt idx="28">
                  <c:v>67.875360029600387</c:v>
                </c:pt>
                <c:pt idx="29">
                  <c:v>68.443039182785185</c:v>
                </c:pt>
                <c:pt idx="30">
                  <c:v>68.97493446528479</c:v>
                </c:pt>
                <c:pt idx="31">
                  <c:v>69.473792025138238</c:v>
                </c:pt>
                <c:pt idx="32">
                  <c:v>69.94209933420413</c:v>
                </c:pt>
                <c:pt idx="33">
                  <c:v>70.382114010876521</c:v>
                </c:pt>
                <c:pt idx="34">
                  <c:v>70.795888957677647</c:v>
                </c:pt>
                <c:pt idx="35">
                  <c:v>71.185294341905973</c:v>
                </c:pt>
                <c:pt idx="36">
                  <c:v>71.552036864192459</c:v>
                </c:pt>
                <c:pt idx="37">
                  <c:v>71.897676690747971</c:v>
                </c:pt>
                <c:pt idx="38">
                  <c:v>72.223642367656069</c:v>
                </c:pt>
                <c:pt idx="39">
                  <c:v>72.531243987680597</c:v>
                </c:pt>
                <c:pt idx="40">
                  <c:v>72.821684840004252</c:v>
                </c:pt>
                <c:pt idx="41">
                  <c:v>73.096071739726781</c:v>
                </c:pt>
                <c:pt idx="42">
                  <c:v>73.355424205697332</c:v>
                </c:pt>
                <c:pt idx="43">
                  <c:v>73.600682631423879</c:v>
                </c:pt>
                <c:pt idx="44">
                  <c:v>73.832715573654994</c:v>
                </c:pt>
                <c:pt idx="45">
                  <c:v>74.05232626613892</c:v>
                </c:pt>
                <c:pt idx="46">
                  <c:v>74.260258451539542</c:v>
                </c:pt>
              </c:numCache>
            </c:numRef>
          </c:yVal>
          <c:smooth val="1"/>
        </c:ser>
        <c:axId val="69829376"/>
        <c:axId val="69830912"/>
      </c:scatterChart>
      <c:scatterChart>
        <c:scatterStyle val="lineMarker"/>
        <c:ser>
          <c:idx val="1"/>
          <c:order val="1"/>
          <c:tx>
            <c:v>qe deneysel</c:v>
          </c:tx>
          <c:spPr>
            <a:ln w="28575">
              <a:noFill/>
            </a:ln>
          </c:spPr>
          <c:xVal>
            <c:numRef>
              <c:f>Sayfa2!$A$7:$A$12</c:f>
              <c:numCache>
                <c:formatCode>General</c:formatCode>
                <c:ptCount val="6"/>
                <c:pt idx="0">
                  <c:v>13.544499999999999</c:v>
                </c:pt>
                <c:pt idx="1">
                  <c:v>23.28</c:v>
                </c:pt>
                <c:pt idx="2">
                  <c:v>47.2303</c:v>
                </c:pt>
                <c:pt idx="3">
                  <c:v>92.558599999999998</c:v>
                </c:pt>
                <c:pt idx="4">
                  <c:v>137.07169999999999</c:v>
                </c:pt>
                <c:pt idx="5">
                  <c:v>223.14709999999999</c:v>
                </c:pt>
              </c:numCache>
            </c:numRef>
          </c:xVal>
          <c:yVal>
            <c:numRef>
              <c:f>Sayfa2!$B$7:$B$12</c:f>
              <c:numCache>
                <c:formatCode>General</c:formatCode>
                <c:ptCount val="6"/>
                <c:pt idx="0">
                  <c:v>11.455500000000001</c:v>
                </c:pt>
                <c:pt idx="1">
                  <c:v>26.72</c:v>
                </c:pt>
                <c:pt idx="2">
                  <c:v>52.7697</c:v>
                </c:pt>
                <c:pt idx="3">
                  <c:v>57.441400000000002</c:v>
                </c:pt>
                <c:pt idx="4">
                  <c:v>62.9283</c:v>
                </c:pt>
                <c:pt idx="5">
                  <c:v>76.852900000000005</c:v>
                </c:pt>
              </c:numCache>
            </c:numRef>
          </c:yVal>
        </c:ser>
        <c:ser>
          <c:idx val="2"/>
          <c:order val="2"/>
          <c:tx>
            <c:strRef>
              <c:f>Sayfa2!$C$6</c:f>
              <c:strCache>
                <c:ptCount val="1"/>
                <c:pt idx="0">
                  <c:v>qe hesaplanan</c:v>
                </c:pt>
              </c:strCache>
            </c:strRef>
          </c:tx>
          <c:spPr>
            <a:ln w="28575">
              <a:noFill/>
            </a:ln>
          </c:spPr>
          <c:xVal>
            <c:numRef>
              <c:f>Sayfa2!$A$7:$A$12</c:f>
              <c:numCache>
                <c:formatCode>General</c:formatCode>
                <c:ptCount val="6"/>
                <c:pt idx="0">
                  <c:v>13.544499999999999</c:v>
                </c:pt>
                <c:pt idx="1">
                  <c:v>23.28</c:v>
                </c:pt>
                <c:pt idx="2">
                  <c:v>47.2303</c:v>
                </c:pt>
                <c:pt idx="3">
                  <c:v>92.558599999999998</c:v>
                </c:pt>
                <c:pt idx="4">
                  <c:v>137.07169999999999</c:v>
                </c:pt>
                <c:pt idx="5">
                  <c:v>223.14709999999999</c:v>
                </c:pt>
              </c:numCache>
            </c:numRef>
          </c:xVal>
          <c:yVal>
            <c:numRef>
              <c:f>Sayfa2!$C$7:$C$12</c:f>
              <c:numCache>
                <c:formatCode>General</c:formatCode>
                <c:ptCount val="6"/>
                <c:pt idx="0">
                  <c:v>17.896570383217906</c:v>
                </c:pt>
                <c:pt idx="1">
                  <c:v>27.57647572916872</c:v>
                </c:pt>
                <c:pt idx="2">
                  <c:v>43.956466081733161</c:v>
                </c:pt>
                <c:pt idx="3">
                  <c:v>59.964106569475163</c:v>
                </c:pt>
                <c:pt idx="4">
                  <c:v>67.525074979238411</c:v>
                </c:pt>
                <c:pt idx="5">
                  <c:v>73.972343342986903</c:v>
                </c:pt>
              </c:numCache>
            </c:numRef>
          </c:yVal>
        </c:ser>
        <c:axId val="69829376"/>
        <c:axId val="69830912"/>
      </c:scatterChart>
      <c:valAx>
        <c:axId val="69829376"/>
        <c:scaling>
          <c:orientation val="minMax"/>
        </c:scaling>
        <c:axPos val="b"/>
        <c:numFmt formatCode="General" sourceLinked="1"/>
        <c:tickLblPos val="nextTo"/>
        <c:crossAx val="69830912"/>
        <c:crosses val="autoZero"/>
        <c:crossBetween val="midCat"/>
      </c:valAx>
      <c:valAx>
        <c:axId val="69830912"/>
        <c:scaling>
          <c:orientation val="minMax"/>
        </c:scaling>
        <c:axPos val="l"/>
        <c:majorGridlines/>
        <c:numFmt formatCode="General" sourceLinked="1"/>
        <c:tickLblPos val="nextTo"/>
        <c:crossAx val="69829376"/>
        <c:crosses val="autoZero"/>
        <c:crossBetween val="midCat"/>
      </c:valAx>
    </c:plotArea>
    <c:legend>
      <c:legendPos val="b"/>
      <c:legendEntry>
        <c:idx val="0"/>
        <c:delete val="1"/>
      </c:legendEntry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chart>
    <c:plotArea>
      <c:layout/>
      <c:barChart>
        <c:barDir val="col"/>
        <c:grouping val="clustered"/>
        <c:ser>
          <c:idx val="0"/>
          <c:order val="0"/>
          <c:cat>
            <c:numRef>
              <c:f>Sayfa2!$A$7:$A$12</c:f>
              <c:numCache>
                <c:formatCode>General</c:formatCode>
                <c:ptCount val="6"/>
                <c:pt idx="0">
                  <c:v>13.544499999999999</c:v>
                </c:pt>
                <c:pt idx="1">
                  <c:v>23.28</c:v>
                </c:pt>
                <c:pt idx="2">
                  <c:v>47.2303</c:v>
                </c:pt>
                <c:pt idx="3">
                  <c:v>92.558599999999998</c:v>
                </c:pt>
                <c:pt idx="4">
                  <c:v>137.07169999999999</c:v>
                </c:pt>
                <c:pt idx="5">
                  <c:v>223.14709999999999</c:v>
                </c:pt>
              </c:numCache>
            </c:numRef>
          </c:cat>
          <c:val>
            <c:numRef>
              <c:f>Sayfa2!$D$7:$D$12</c:f>
              <c:numCache>
                <c:formatCode>General</c:formatCode>
                <c:ptCount val="6"/>
                <c:pt idx="0">
                  <c:v>6.4410703832179053</c:v>
                </c:pt>
                <c:pt idx="1">
                  <c:v>0.8564757291687215</c:v>
                </c:pt>
                <c:pt idx="2">
                  <c:v>-8.8132339182668389</c:v>
                </c:pt>
                <c:pt idx="3">
                  <c:v>2.5227065694751616</c:v>
                </c:pt>
                <c:pt idx="4">
                  <c:v>4.5967749792384112</c:v>
                </c:pt>
                <c:pt idx="5">
                  <c:v>-2.880556657013102</c:v>
                </c:pt>
              </c:numCache>
            </c:numRef>
          </c:val>
        </c:ser>
        <c:axId val="69842816"/>
        <c:axId val="69844352"/>
      </c:barChart>
      <c:catAx>
        <c:axId val="69842816"/>
        <c:scaling>
          <c:orientation val="minMax"/>
        </c:scaling>
        <c:axPos val="b"/>
        <c:numFmt formatCode="General" sourceLinked="1"/>
        <c:tickLblPos val="nextTo"/>
        <c:crossAx val="69844352"/>
        <c:crosses val="autoZero"/>
        <c:auto val="1"/>
        <c:lblAlgn val="ctr"/>
        <c:lblOffset val="100"/>
      </c:catAx>
      <c:valAx>
        <c:axId val="69844352"/>
        <c:scaling>
          <c:orientation val="minMax"/>
        </c:scaling>
        <c:axPos val="l"/>
        <c:majorGridlines/>
        <c:numFmt formatCode="General" sourceLinked="1"/>
        <c:tickLblPos val="nextTo"/>
        <c:crossAx val="69842816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0</xdr:rowOff>
    </xdr:from>
    <xdr:to>
      <xdr:col>8</xdr:col>
      <xdr:colOff>590550</xdr:colOff>
      <xdr:row>14</xdr:row>
      <xdr:rowOff>38100</xdr:rowOff>
    </xdr:to>
    <xdr:graphicFrame macro="">
      <xdr:nvGraphicFramePr>
        <xdr:cNvPr id="5" name="4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66676</xdr:colOff>
      <xdr:row>11</xdr:row>
      <xdr:rowOff>171450</xdr:rowOff>
    </xdr:from>
    <xdr:to>
      <xdr:col>2</xdr:col>
      <xdr:colOff>581026</xdr:colOff>
      <xdr:row>16</xdr:row>
      <xdr:rowOff>104775</xdr:rowOff>
    </xdr:to>
    <xdr:sp macro="" textlink="">
      <xdr:nvSpPr>
        <xdr:cNvPr id="3" name="2 Metin kutusu"/>
        <xdr:cNvSpPr txBox="1"/>
      </xdr:nvSpPr>
      <xdr:spPr>
        <a:xfrm>
          <a:off x="66676" y="2276475"/>
          <a:ext cx="1733550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tr-TR" sz="1100"/>
            <a:t>Redlich Peterson Adsorpsiyon İzoterm</a:t>
          </a:r>
          <a:r>
            <a:rPr lang="tr-TR" sz="1100" baseline="0"/>
            <a:t> Eşitliği</a:t>
          </a:r>
          <a:endParaRPr lang="tr-TR" sz="1100"/>
        </a:p>
        <a:p>
          <a:r>
            <a:rPr lang="tr-TR" sz="1100"/>
            <a:t>qe=(K*Ce)/(1+(a*(Ce^</a:t>
          </a:r>
          <a:r>
            <a:rPr lang="el-GR" sz="1100"/>
            <a:t>β</a:t>
          </a:r>
          <a:r>
            <a:rPr lang="tr-TR" sz="1100"/>
            <a:t>))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57149</xdr:rowOff>
    </xdr:from>
    <xdr:to>
      <xdr:col>10</xdr:col>
      <xdr:colOff>542925</xdr:colOff>
      <xdr:row>14</xdr:row>
      <xdr:rowOff>104774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28574</xdr:colOff>
      <xdr:row>15</xdr:row>
      <xdr:rowOff>180975</xdr:rowOff>
    </xdr:from>
    <xdr:to>
      <xdr:col>10</xdr:col>
      <xdr:colOff>476249</xdr:colOff>
      <xdr:row>26</xdr:row>
      <xdr:rowOff>76200</xdr:rowOff>
    </xdr:to>
    <xdr:graphicFrame macro="">
      <xdr:nvGraphicFramePr>
        <xdr:cNvPr id="3" name="2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0</xdr:row>
      <xdr:rowOff>57149</xdr:rowOff>
    </xdr:from>
    <xdr:to>
      <xdr:col>10</xdr:col>
      <xdr:colOff>542925</xdr:colOff>
      <xdr:row>14</xdr:row>
      <xdr:rowOff>104774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28574</xdr:colOff>
      <xdr:row>15</xdr:row>
      <xdr:rowOff>180975</xdr:rowOff>
    </xdr:from>
    <xdr:to>
      <xdr:col>10</xdr:col>
      <xdr:colOff>476249</xdr:colOff>
      <xdr:row>26</xdr:row>
      <xdr:rowOff>76200</xdr:rowOff>
    </xdr:to>
    <xdr:graphicFrame macro="">
      <xdr:nvGraphicFramePr>
        <xdr:cNvPr id="3" name="2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38100</xdr:colOff>
      <xdr:row>15</xdr:row>
      <xdr:rowOff>104775</xdr:rowOff>
    </xdr:from>
    <xdr:ext cx="3533775" cy="1814599"/>
    <xdr:sp macro="" textlink="">
      <xdr:nvSpPr>
        <xdr:cNvPr id="4" name="3 Metin kutusu"/>
        <xdr:cNvSpPr txBox="1"/>
      </xdr:nvSpPr>
      <xdr:spPr>
        <a:xfrm>
          <a:off x="38100" y="3009900"/>
          <a:ext cx="3533775" cy="1814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r-T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Excelin</a:t>
          </a:r>
          <a:r>
            <a:rPr lang="tr-T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Solver eklentisini  Veri-&gt;Çözücü butonu yolu ile açılır. İterasyon yapılacak K,a ve </a:t>
          </a:r>
          <a:r>
            <a:rPr lang="el-G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β</a:t>
          </a:r>
          <a:r>
            <a:rPr lang="tr-T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sabitlerini  "değişen hücreler"</a:t>
          </a:r>
          <a:r>
            <a:rPr lang="tr-T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 olarak seçilir.</a:t>
          </a:r>
          <a:r>
            <a:rPr lang="tr-T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"hedef hücre" olarak da karelerin toplamı seçilir ve bu toplam değer minimum olması için seçim yapılır. Böylelikle doğrusal olmayan (</a:t>
          </a:r>
          <a:r>
            <a:rPr lang="tr-TR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nonlinear) bağlanım (regrasyon) için, Redlich</a:t>
          </a:r>
          <a:r>
            <a:rPr lang="tr-T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Peterson formül sabitleri ni deneysel verilere en uygun sonucu verecek şekilde bulmuş oluruz. Burada kısıtlayıcı durum olan 0&lt;</a:t>
          </a:r>
          <a:r>
            <a:rPr lang="el-G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β</a:t>
          </a:r>
          <a:r>
            <a:rPr lang="tr-TR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&lt;1 surumu sağlanmalıdır.</a:t>
          </a:r>
          <a:endParaRPr lang="tr-TR"/>
        </a:p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is Teması">
  <a:themeElements>
    <a:clrScheme name="Cumba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/>
  <dimension ref="A1:B9"/>
  <sheetViews>
    <sheetView workbookViewId="0">
      <selection activeCell="A12" sqref="A12"/>
    </sheetView>
  </sheetViews>
  <sheetFormatPr defaultRowHeight="15"/>
  <sheetData>
    <row r="1" spans="1:2" ht="15.75">
      <c r="A1" s="4" t="s">
        <v>43</v>
      </c>
    </row>
    <row r="3" spans="1:2">
      <c r="A3" s="3" t="s">
        <v>1</v>
      </c>
      <c r="B3" s="3" t="s">
        <v>0</v>
      </c>
    </row>
    <row r="4" spans="1:2">
      <c r="A4" s="1">
        <v>13.544499999999999</v>
      </c>
      <c r="B4" s="1">
        <v>11.455500000000001</v>
      </c>
    </row>
    <row r="5" spans="1:2">
      <c r="A5" s="1">
        <v>23.28</v>
      </c>
      <c r="B5" s="1">
        <v>26.72</v>
      </c>
    </row>
    <row r="6" spans="1:2">
      <c r="A6" s="1">
        <v>47.2303</v>
      </c>
      <c r="B6" s="1">
        <v>52.7697</v>
      </c>
    </row>
    <row r="7" spans="1:2">
      <c r="A7" s="1">
        <v>92.558599999999998</v>
      </c>
      <c r="B7" s="1">
        <v>57.441400000000002</v>
      </c>
    </row>
    <row r="8" spans="1:2">
      <c r="A8" s="1">
        <v>137.07169999999999</v>
      </c>
      <c r="B8" s="1">
        <v>62.9283</v>
      </c>
    </row>
    <row r="9" spans="1:2">
      <c r="A9" s="1">
        <v>223.14709999999999</v>
      </c>
      <c r="B9" s="1">
        <v>76.852900000000005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4"/>
  <dimension ref="A1:E19"/>
  <sheetViews>
    <sheetView showGridLines="0" workbookViewId="0"/>
  </sheetViews>
  <sheetFormatPr defaultRowHeight="15"/>
  <cols>
    <col min="1" max="1" width="2.28515625" customWidth="1"/>
    <col min="2" max="2" width="6.140625" customWidth="1"/>
    <col min="3" max="3" width="23.7109375" bestFit="1" customWidth="1"/>
    <col min="4" max="4" width="11" bestFit="1" customWidth="1"/>
    <col min="5" max="5" width="12" bestFit="1" customWidth="1"/>
  </cols>
  <sheetData>
    <row r="1" spans="1:5">
      <c r="A1" s="2" t="s">
        <v>10</v>
      </c>
    </row>
    <row r="2" spans="1:5">
      <c r="A2" s="2" t="s">
        <v>11</v>
      </c>
    </row>
    <row r="3" spans="1:5">
      <c r="A3" s="2" t="s">
        <v>12</v>
      </c>
    </row>
    <row r="6" spans="1:5" ht="15.75" thickBot="1">
      <c r="A6" t="s">
        <v>13</v>
      </c>
    </row>
    <row r="7" spans="1:5" ht="15.75" thickBot="1">
      <c r="B7" s="26" t="s">
        <v>14</v>
      </c>
      <c r="C7" s="26" t="s">
        <v>15</v>
      </c>
      <c r="D7" s="26" t="s">
        <v>16</v>
      </c>
      <c r="E7" s="26" t="s">
        <v>17</v>
      </c>
    </row>
    <row r="8" spans="1:5" ht="15.75" thickBot="1">
      <c r="B8" s="25" t="s">
        <v>21</v>
      </c>
      <c r="C8" s="25" t="s">
        <v>22</v>
      </c>
      <c r="D8" s="28">
        <v>1052.0738400017733</v>
      </c>
      <c r="E8" s="28">
        <v>155.68602575399893</v>
      </c>
    </row>
    <row r="11" spans="1:5" ht="15.75" thickBot="1">
      <c r="A11" t="s">
        <v>18</v>
      </c>
    </row>
    <row r="12" spans="1:5" ht="15.75" thickBot="1">
      <c r="B12" s="26" t="s">
        <v>14</v>
      </c>
      <c r="C12" s="26" t="s">
        <v>15</v>
      </c>
      <c r="D12" s="26" t="s">
        <v>16</v>
      </c>
      <c r="E12" s="26" t="s">
        <v>17</v>
      </c>
    </row>
    <row r="13" spans="1:5">
      <c r="B13" s="27" t="s">
        <v>23</v>
      </c>
      <c r="C13" s="27" t="s">
        <v>4</v>
      </c>
      <c r="D13" s="29">
        <v>6</v>
      </c>
      <c r="E13" s="29">
        <v>1.5373695151104023</v>
      </c>
    </row>
    <row r="14" spans="1:5">
      <c r="B14" s="27" t="s">
        <v>24</v>
      </c>
      <c r="C14" s="27" t="s">
        <v>5</v>
      </c>
      <c r="D14" s="29">
        <v>0.1</v>
      </c>
      <c r="E14" s="29">
        <v>9.1299361161064595E-3</v>
      </c>
    </row>
    <row r="15" spans="1:5" ht="15.75" thickBot="1">
      <c r="B15" s="25" t="s">
        <v>25</v>
      </c>
      <c r="C15" s="25" t="s">
        <v>6</v>
      </c>
      <c r="D15" s="28">
        <v>0.98</v>
      </c>
      <c r="E15" s="28">
        <v>1.1071981709506309</v>
      </c>
    </row>
    <row r="18" spans="1:2">
      <c r="A18" t="s">
        <v>19</v>
      </c>
    </row>
    <row r="19" spans="1:2">
      <c r="B19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5"/>
  <dimension ref="A1:E14"/>
  <sheetViews>
    <sheetView showGridLines="0" workbookViewId="0">
      <selection sqref="A1:A3"/>
    </sheetView>
  </sheetViews>
  <sheetFormatPr defaultRowHeight="15"/>
  <cols>
    <col min="1" max="1" width="2.28515625" customWidth="1"/>
    <col min="2" max="2" width="6.140625" customWidth="1"/>
    <col min="3" max="3" width="3.42578125" customWidth="1"/>
    <col min="4" max="4" width="12" bestFit="1" customWidth="1"/>
    <col min="5" max="5" width="9.7109375" bestFit="1" customWidth="1"/>
  </cols>
  <sheetData>
    <row r="1" spans="1:5">
      <c r="A1" s="2" t="s">
        <v>26</v>
      </c>
    </row>
    <row r="2" spans="1:5">
      <c r="A2" s="2" t="s">
        <v>11</v>
      </c>
    </row>
    <row r="3" spans="1:5">
      <c r="A3" s="2" t="s">
        <v>12</v>
      </c>
    </row>
    <row r="6" spans="1:5" ht="15.75" thickBot="1">
      <c r="A6" t="s">
        <v>18</v>
      </c>
    </row>
    <row r="7" spans="1:5">
      <c r="B7" s="30"/>
      <c r="C7" s="30"/>
      <c r="D7" s="30" t="s">
        <v>27</v>
      </c>
      <c r="E7" s="30" t="s">
        <v>29</v>
      </c>
    </row>
    <row r="8" spans="1:5" ht="15.75" thickBot="1">
      <c r="B8" s="31" t="s">
        <v>14</v>
      </c>
      <c r="C8" s="31" t="s">
        <v>15</v>
      </c>
      <c r="D8" s="31" t="s">
        <v>28</v>
      </c>
      <c r="E8" s="31" t="s">
        <v>30</v>
      </c>
    </row>
    <row r="9" spans="1:5">
      <c r="B9" s="27" t="s">
        <v>23</v>
      </c>
      <c r="C9" s="27" t="s">
        <v>4</v>
      </c>
      <c r="D9" s="29">
        <v>1.5373695151104023</v>
      </c>
      <c r="E9" s="29">
        <v>0</v>
      </c>
    </row>
    <row r="10" spans="1:5">
      <c r="B10" s="27" t="s">
        <v>24</v>
      </c>
      <c r="C10" s="27" t="s">
        <v>5</v>
      </c>
      <c r="D10" s="29">
        <v>9.1299361161064595E-3</v>
      </c>
      <c r="E10" s="29">
        <v>0</v>
      </c>
    </row>
    <row r="11" spans="1:5" ht="15.75" thickBot="1">
      <c r="B11" s="25" t="s">
        <v>25</v>
      </c>
      <c r="C11" s="25" t="s">
        <v>6</v>
      </c>
      <c r="D11" s="28">
        <v>1.1071981709506309</v>
      </c>
      <c r="E11" s="28">
        <v>0</v>
      </c>
    </row>
    <row r="13" spans="1:5">
      <c r="A13" t="s">
        <v>19</v>
      </c>
    </row>
    <row r="14" spans="1:5">
      <c r="B14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ayfa6"/>
  <dimension ref="A1:J15"/>
  <sheetViews>
    <sheetView showGridLines="0" workbookViewId="0">
      <selection sqref="A1:A3"/>
    </sheetView>
  </sheetViews>
  <sheetFormatPr defaultRowHeight="15"/>
  <cols>
    <col min="1" max="1" width="2.28515625" customWidth="1"/>
    <col min="2" max="2" width="6.140625" customWidth="1"/>
    <col min="3" max="3" width="23.7109375" bestFit="1" customWidth="1"/>
    <col min="4" max="4" width="12" bestFit="1" customWidth="1"/>
    <col min="5" max="5" width="2.28515625" customWidth="1"/>
    <col min="6" max="6" width="5.5703125" bestFit="1" customWidth="1"/>
    <col min="7" max="7" width="6.42578125" customWidth="1"/>
    <col min="8" max="8" width="2.28515625" customWidth="1"/>
    <col min="9" max="9" width="5.5703125" bestFit="1" customWidth="1"/>
    <col min="10" max="10" width="6.42578125" customWidth="1"/>
  </cols>
  <sheetData>
    <row r="1" spans="1:10">
      <c r="A1" s="2" t="s">
        <v>31</v>
      </c>
    </row>
    <row r="2" spans="1:10">
      <c r="A2" s="2" t="s">
        <v>32</v>
      </c>
    </row>
    <row r="3" spans="1:10">
      <c r="A3" s="2" t="s">
        <v>33</v>
      </c>
    </row>
    <row r="5" spans="1:10" ht="15.75" thickBot="1"/>
    <row r="6" spans="1:10">
      <c r="B6" s="30"/>
      <c r="C6" s="30" t="s">
        <v>34</v>
      </c>
      <c r="D6" s="30"/>
    </row>
    <row r="7" spans="1:10" ht="15.75" thickBot="1">
      <c r="B7" s="31" t="s">
        <v>14</v>
      </c>
      <c r="C7" s="31" t="s">
        <v>15</v>
      </c>
      <c r="D7" s="31" t="s">
        <v>28</v>
      </c>
    </row>
    <row r="8" spans="1:10" ht="15.75" thickBot="1">
      <c r="B8" s="25" t="s">
        <v>21</v>
      </c>
      <c r="C8" s="25" t="s">
        <v>22</v>
      </c>
      <c r="D8" s="28">
        <v>155.68602575399893</v>
      </c>
    </row>
    <row r="10" spans="1:10" ht="15.75" thickBot="1"/>
    <row r="11" spans="1:10">
      <c r="B11" s="30"/>
      <c r="C11" s="30" t="s">
        <v>35</v>
      </c>
      <c r="D11" s="30"/>
      <c r="F11" s="30" t="s">
        <v>36</v>
      </c>
      <c r="G11" s="30" t="s">
        <v>34</v>
      </c>
      <c r="I11" s="30" t="s">
        <v>39</v>
      </c>
      <c r="J11" s="30" t="s">
        <v>34</v>
      </c>
    </row>
    <row r="12" spans="1:10" ht="15.75" thickBot="1">
      <c r="B12" s="31" t="s">
        <v>14</v>
      </c>
      <c r="C12" s="31" t="s">
        <v>15</v>
      </c>
      <c r="D12" s="31" t="s">
        <v>28</v>
      </c>
      <c r="F12" s="31" t="s">
        <v>37</v>
      </c>
      <c r="G12" s="31" t="s">
        <v>38</v>
      </c>
      <c r="I12" s="31" t="s">
        <v>37</v>
      </c>
      <c r="J12" s="31" t="s">
        <v>38</v>
      </c>
    </row>
    <row r="13" spans="1:10">
      <c r="B13" s="27" t="s">
        <v>23</v>
      </c>
      <c r="C13" s="27" t="s">
        <v>4</v>
      </c>
      <c r="D13" s="29">
        <v>1.5373695151104023</v>
      </c>
      <c r="F13" s="27" t="s">
        <v>40</v>
      </c>
      <c r="G13" s="27" t="s">
        <v>40</v>
      </c>
      <c r="I13" s="27" t="s">
        <v>40</v>
      </c>
      <c r="J13" s="27" t="s">
        <v>40</v>
      </c>
    </row>
    <row r="14" spans="1:10">
      <c r="B14" s="27" t="s">
        <v>24</v>
      </c>
      <c r="C14" s="27" t="s">
        <v>5</v>
      </c>
      <c r="D14" s="29">
        <v>9.1299361161064595E-3</v>
      </c>
      <c r="F14" s="27" t="s">
        <v>40</v>
      </c>
      <c r="G14" s="27" t="s">
        <v>40</v>
      </c>
      <c r="I14" s="27" t="s">
        <v>40</v>
      </c>
      <c r="J14" s="27" t="s">
        <v>40</v>
      </c>
    </row>
    <row r="15" spans="1:10" ht="15.75" thickBot="1">
      <c r="B15" s="25" t="s">
        <v>25</v>
      </c>
      <c r="C15" s="25" t="s">
        <v>6</v>
      </c>
      <c r="D15" s="28">
        <v>1.1071981709506309</v>
      </c>
      <c r="F15" s="25" t="s">
        <v>40</v>
      </c>
      <c r="G15" s="25" t="s">
        <v>40</v>
      </c>
      <c r="I15" s="25" t="s">
        <v>40</v>
      </c>
      <c r="J15" s="25" t="s"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ayfa2"/>
  <dimension ref="A1:N102"/>
  <sheetViews>
    <sheetView workbookViewId="0">
      <selection sqref="A1:XFD1048576"/>
    </sheetView>
  </sheetViews>
  <sheetFormatPr defaultRowHeight="15"/>
  <cols>
    <col min="2" max="2" width="12.85546875" customWidth="1"/>
    <col min="3" max="3" width="13.85546875" customWidth="1"/>
    <col min="5" max="5" width="10.28515625" customWidth="1"/>
  </cols>
  <sheetData>
    <row r="1" spans="1:14" ht="15.75">
      <c r="A1" s="4" t="s">
        <v>44</v>
      </c>
      <c r="L1" s="19" t="s">
        <v>1</v>
      </c>
      <c r="M1" s="20" t="s">
        <v>0</v>
      </c>
      <c r="N1" s="18"/>
    </row>
    <row r="2" spans="1:14" ht="16.5" customHeight="1" thickBot="1">
      <c r="L2" s="21">
        <v>1</v>
      </c>
      <c r="M2" s="6">
        <f>(A4*L2)/(1+(B4*(L2^C4)))</f>
        <v>1.5234604188112391</v>
      </c>
      <c r="N2" s="18"/>
    </row>
    <row r="3" spans="1:14">
      <c r="A3" s="9" t="s">
        <v>4</v>
      </c>
      <c r="B3" s="10" t="s">
        <v>5</v>
      </c>
      <c r="C3" s="11" t="s">
        <v>6</v>
      </c>
      <c r="L3" s="21">
        <v>5</v>
      </c>
      <c r="M3" s="6">
        <f>(A4*L3)/(1+(B4*(L3^C4)))</f>
        <v>7.2913239386161601</v>
      </c>
      <c r="N3" s="18"/>
    </row>
    <row r="4" spans="1:14" ht="15.75" thickBot="1">
      <c r="A4" s="12">
        <v>1.5373695151104023</v>
      </c>
      <c r="B4" s="13">
        <v>9.1299361161064595E-3</v>
      </c>
      <c r="C4" s="14">
        <v>1.1071981709506309</v>
      </c>
      <c r="L4" s="21">
        <v>10</v>
      </c>
      <c r="M4" s="6">
        <f>(A4*L4)/(1+(B4*(L4^C4)))</f>
        <v>13.76510489101388</v>
      </c>
      <c r="N4" s="18"/>
    </row>
    <row r="5" spans="1:14">
      <c r="L5" s="21">
        <v>15</v>
      </c>
      <c r="M5" s="6">
        <f>(A4*L5)/(1+(B4*(L5^C4)))</f>
        <v>19.492004644215164</v>
      </c>
      <c r="N5" s="18"/>
    </row>
    <row r="6" spans="1:14">
      <c r="A6" s="3" t="s">
        <v>1</v>
      </c>
      <c r="B6" s="7" t="s">
        <v>2</v>
      </c>
      <c r="C6" s="5" t="s">
        <v>3</v>
      </c>
      <c r="D6" s="15" t="s">
        <v>7</v>
      </c>
      <c r="E6" s="16" t="s">
        <v>8</v>
      </c>
      <c r="L6" s="21">
        <v>20</v>
      </c>
      <c r="M6" s="6">
        <f>(A4*L6)/(1+(B4*(L6^C4)))</f>
        <v>24.563565499227856</v>
      </c>
      <c r="N6" s="18"/>
    </row>
    <row r="7" spans="1:14">
      <c r="A7" s="1">
        <f>Sayfa1!$A$4</f>
        <v>13.544499999999999</v>
      </c>
      <c r="B7" s="8">
        <f>Sayfa1!$B$4</f>
        <v>11.455500000000001</v>
      </c>
      <c r="C7" s="6">
        <f>(A4*A7)/(1+(B4*(A7^C4)))</f>
        <v>17.896570383217906</v>
      </c>
      <c r="D7" s="17">
        <f t="shared" ref="D7:D12" si="0">(C7-B7)</f>
        <v>6.4410703832179053</v>
      </c>
      <c r="E7" s="1">
        <f t="shared" ref="E7:E12" si="1">D7^2</f>
        <v>41.487387681566851</v>
      </c>
      <c r="L7" s="21">
        <v>25</v>
      </c>
      <c r="M7" s="6">
        <f>(A4*L7)/(1+(B4*(L7^C4)))</f>
        <v>29.066135092076394</v>
      </c>
      <c r="N7" s="18"/>
    </row>
    <row r="8" spans="1:14">
      <c r="A8" s="1">
        <f>Sayfa1!$A$5</f>
        <v>23.28</v>
      </c>
      <c r="B8" s="8">
        <f>Sayfa1!$B$5</f>
        <v>26.72</v>
      </c>
      <c r="C8" s="6">
        <f>(A4*A8)/(1+(B4*(A8^C4)))</f>
        <v>27.57647572916872</v>
      </c>
      <c r="D8" s="17">
        <f t="shared" si="0"/>
        <v>0.8564757291687215</v>
      </c>
      <c r="E8" s="1">
        <f t="shared" si="1"/>
        <v>0.73355067465509316</v>
      </c>
      <c r="L8" s="21">
        <v>30</v>
      </c>
      <c r="M8" s="6">
        <f>(A4*L8)/(1+(B4*(L8^C4)))</f>
        <v>33.07600549052372</v>
      </c>
      <c r="N8" s="18"/>
    </row>
    <row r="9" spans="1:14">
      <c r="A9" s="1">
        <f>Sayfa1!$A$6</f>
        <v>47.2303</v>
      </c>
      <c r="B9" s="8">
        <f>Sayfa1!$B$6</f>
        <v>52.7697</v>
      </c>
      <c r="C9" s="6">
        <f>(A4*A9)/(1+(B4*(A9^C4)))</f>
        <v>43.956466081733161</v>
      </c>
      <c r="D9" s="17">
        <f t="shared" si="0"/>
        <v>-8.8132339182668389</v>
      </c>
      <c r="E9" s="1">
        <f t="shared" si="1"/>
        <v>77.673092098089057</v>
      </c>
      <c r="L9" s="21">
        <v>35</v>
      </c>
      <c r="M9" s="6">
        <f>(A4*L9)/(1+(B4*(L9^C4)))</f>
        <v>36.65898485858375</v>
      </c>
      <c r="N9" s="18"/>
    </row>
    <row r="10" spans="1:14">
      <c r="A10" s="1">
        <f>Sayfa1!$A$7</f>
        <v>92.558599999999998</v>
      </c>
      <c r="B10" s="8">
        <f>Sayfa1!$B$7</f>
        <v>57.441400000000002</v>
      </c>
      <c r="C10" s="6">
        <f>(A4*A10)/(1+(B4*(A10^C4)))</f>
        <v>59.964106569475163</v>
      </c>
      <c r="D10" s="17">
        <f t="shared" si="0"/>
        <v>2.5227065694751616</v>
      </c>
      <c r="E10" s="1">
        <f t="shared" si="1"/>
        <v>6.3640484356731379</v>
      </c>
      <c r="L10" s="21">
        <v>40</v>
      </c>
      <c r="M10" s="6">
        <f>(A4*L10)/(1+(B4*(L10^C4)))</f>
        <v>39.871286253942948</v>
      </c>
      <c r="N10" s="18"/>
    </row>
    <row r="11" spans="1:14">
      <c r="A11" s="1">
        <f>Sayfa1!$A$8</f>
        <v>137.07169999999999</v>
      </c>
      <c r="B11" s="8">
        <f>Sayfa1!$B$8</f>
        <v>62.9283</v>
      </c>
      <c r="C11" s="6">
        <f>(A4*A11)/(1+(B4*(A11^C4)))</f>
        <v>67.525074979238411</v>
      </c>
      <c r="D11" s="17">
        <f t="shared" si="0"/>
        <v>4.5967749792384112</v>
      </c>
      <c r="E11" s="1">
        <f t="shared" si="1"/>
        <v>21.130340209752294</v>
      </c>
      <c r="L11" s="21">
        <v>45</v>
      </c>
      <c r="M11" s="6">
        <f>(A4*L11)/(1+(B4*(L11^C4)))</f>
        <v>42.760762206030059</v>
      </c>
      <c r="N11" s="18"/>
    </row>
    <row r="12" spans="1:14">
      <c r="A12" s="1">
        <f>Sayfa1!$A$9</f>
        <v>223.14709999999999</v>
      </c>
      <c r="B12" s="8">
        <f>Sayfa1!$B$9</f>
        <v>76.852900000000005</v>
      </c>
      <c r="C12" s="6">
        <f>(A4*A12)/(1+(B4*A12^C4))</f>
        <v>73.972343342986903</v>
      </c>
      <c r="D12" s="17">
        <f t="shared" si="0"/>
        <v>-2.880556657013102</v>
      </c>
      <c r="E12" s="1">
        <f t="shared" si="1"/>
        <v>8.2976066542624984</v>
      </c>
      <c r="L12" s="21">
        <v>50</v>
      </c>
      <c r="M12" s="6">
        <f>(A4*L12)/(1+(B4*(L12^C4)))</f>
        <v>45.368139503811243</v>
      </c>
      <c r="N12" s="18"/>
    </row>
    <row r="13" spans="1:14">
      <c r="C13" s="22"/>
      <c r="D13" s="22"/>
      <c r="E13" s="22"/>
      <c r="L13" s="21">
        <v>55</v>
      </c>
      <c r="M13" s="6">
        <f>(A4*L13)/(1+(B4*(L13^C4)))</f>
        <v>47.728133709002364</v>
      </c>
      <c r="N13" s="18"/>
    </row>
    <row r="14" spans="1:14">
      <c r="C14" s="18"/>
      <c r="D14" s="23" t="s">
        <v>9</v>
      </c>
      <c r="E14" s="24">
        <f>SUM(E7:E12)</f>
        <v>155.68602575399893</v>
      </c>
      <c r="L14" s="21">
        <v>60</v>
      </c>
      <c r="M14" s="6">
        <f>(A4*L14)/(1+(B4*(L14^C4)))</f>
        <v>49.870411239418459</v>
      </c>
      <c r="N14" s="18"/>
    </row>
    <row r="15" spans="1:14" ht="15.75" thickBot="1">
      <c r="C15" s="13"/>
      <c r="D15" s="13"/>
      <c r="E15" s="13"/>
      <c r="L15" s="21">
        <v>65</v>
      </c>
      <c r="M15" s="6">
        <f>(A4*L15)/(1+(B4*(L15^C4)))</f>
        <v>51.820401916626274</v>
      </c>
      <c r="N15" s="18"/>
    </row>
    <row r="16" spans="1:14" ht="15" customHeight="1">
      <c r="A16" s="36" t="s">
        <v>41</v>
      </c>
      <c r="B16" s="36"/>
      <c r="C16" s="36"/>
      <c r="D16" s="36"/>
      <c r="E16" s="36"/>
      <c r="F16" s="34" t="s">
        <v>42</v>
      </c>
      <c r="L16" s="21">
        <v>70</v>
      </c>
      <c r="M16" s="6">
        <f>(A4*L16)/(1+(B4*(L16^C4)))</f>
        <v>53.599977709502248</v>
      </c>
      <c r="N16" s="18"/>
    </row>
    <row r="17" spans="1:14" ht="13.5" customHeight="1">
      <c r="A17" s="36"/>
      <c r="B17" s="36"/>
      <c r="C17" s="36"/>
      <c r="D17" s="36"/>
      <c r="E17" s="36"/>
      <c r="L17" s="21">
        <v>75</v>
      </c>
      <c r="M17" s="6">
        <f>(A4*L17)/(1+(B4*(L17^C4)))</f>
        <v>55.228016771906404</v>
      </c>
      <c r="N17" s="18"/>
    </row>
    <row r="18" spans="1:14">
      <c r="A18" s="36"/>
      <c r="B18" s="36"/>
      <c r="C18" s="36"/>
      <c r="D18" s="36"/>
      <c r="E18" s="36"/>
      <c r="L18" s="21">
        <v>80</v>
      </c>
      <c r="M18" s="6">
        <f>(A4*L18)/(1+(B4*(L18^C4)))</f>
        <v>56.720871298585813</v>
      </c>
      <c r="N18" s="18"/>
    </row>
    <row r="19" spans="1:14">
      <c r="A19" s="36"/>
      <c r="B19" s="36"/>
      <c r="C19" s="36"/>
      <c r="D19" s="36"/>
      <c r="E19" s="36"/>
      <c r="L19" s="21">
        <v>85</v>
      </c>
      <c r="M19" s="6">
        <f>(A4*L19)/(1+(B4*(L19^C4)))</f>
        <v>58.092755674071512</v>
      </c>
      <c r="N19" s="18"/>
    </row>
    <row r="20" spans="1:14">
      <c r="A20" s="32"/>
      <c r="B20" s="32"/>
      <c r="C20" s="32"/>
      <c r="D20" s="33"/>
      <c r="E20" s="33"/>
      <c r="L20" s="21">
        <v>90</v>
      </c>
      <c r="M20" s="6">
        <f>(A4*L20)/(1+(B4*(L20^C4)))</f>
        <v>59.356068961788736</v>
      </c>
      <c r="N20" s="18"/>
    </row>
    <row r="21" spans="1:14">
      <c r="A21" s="18"/>
      <c r="B21" s="18"/>
      <c r="C21" s="18"/>
      <c r="L21" s="21">
        <v>95</v>
      </c>
      <c r="M21" s="6">
        <f>(A4*L21)/(1+(B4*(L21^C4)))</f>
        <v>60.521663443505659</v>
      </c>
      <c r="N21" s="18"/>
    </row>
    <row r="22" spans="1:14">
      <c r="A22" s="18"/>
      <c r="B22" s="18"/>
      <c r="C22" s="18"/>
      <c r="L22" s="21">
        <v>100</v>
      </c>
      <c r="M22" s="6">
        <f>(A4*L22)/(1+(B4*(L22^C4)))</f>
        <v>61.59906885010691</v>
      </c>
      <c r="N22" s="18"/>
    </row>
    <row r="23" spans="1:14">
      <c r="A23" s="18"/>
      <c r="B23" s="18"/>
      <c r="C23" s="18"/>
      <c r="L23" s="21">
        <v>105</v>
      </c>
      <c r="M23" s="6">
        <f>(A4*L23)/(1+(B4*(L23^C4)))</f>
        <v>62.596680168053766</v>
      </c>
      <c r="N23" s="18"/>
    </row>
    <row r="24" spans="1:14">
      <c r="A24" s="18"/>
      <c r="B24" s="18"/>
      <c r="C24" s="18"/>
      <c r="L24" s="21">
        <v>110</v>
      </c>
      <c r="M24" s="6">
        <f>(A4*L24)/(1+(B4*(L24^C4)))</f>
        <v>63.521915448569587</v>
      </c>
      <c r="N24" s="18"/>
    </row>
    <row r="25" spans="1:14">
      <c r="A25" s="18"/>
      <c r="B25" s="18"/>
      <c r="C25" s="18"/>
      <c r="L25" s="21">
        <v>115</v>
      </c>
      <c r="M25" s="6">
        <f>(A4*L25)/(1+(B4*(L25^C4)))</f>
        <v>64.381348853331076</v>
      </c>
      <c r="N25" s="18"/>
    </row>
    <row r="26" spans="1:14">
      <c r="A26" s="18"/>
      <c r="B26" s="18"/>
      <c r="C26" s="18"/>
      <c r="L26" s="21">
        <v>120</v>
      </c>
      <c r="M26" s="6">
        <f>(A4*L26)/(1+(B4*(L26^C4)))</f>
        <v>65.180823200567076</v>
      </c>
      <c r="N26" s="18"/>
    </row>
    <row r="27" spans="1:14">
      <c r="A27" s="18"/>
      <c r="B27" s="18"/>
      <c r="C27" s="18"/>
      <c r="L27" s="21">
        <v>125</v>
      </c>
      <c r="M27" s="6">
        <f>(A4*L27)/(1+(B4*(L27^C4)))</f>
        <v>65.925545490168275</v>
      </c>
      <c r="N27" s="18"/>
    </row>
    <row r="28" spans="1:14">
      <c r="A28" s="18"/>
      <c r="B28" s="18"/>
      <c r="C28" s="18"/>
      <c r="L28" s="21">
        <v>130</v>
      </c>
      <c r="M28" s="6">
        <f>(A4*L28)/(1+(B4*(L28^C4)))</f>
        <v>66.620168251537223</v>
      </c>
      <c r="N28" s="18"/>
    </row>
    <row r="29" spans="1:14">
      <c r="A29" s="18"/>
      <c r="B29" s="18"/>
      <c r="C29" s="18"/>
      <c r="L29" s="21">
        <v>135</v>
      </c>
      <c r="M29" s="6">
        <f>(A4*L29)/(1+(B4*(L29^C4)))</f>
        <v>67.268859044665888</v>
      </c>
      <c r="N29" s="18"/>
    </row>
    <row r="30" spans="1:14">
      <c r="A30" s="18"/>
      <c r="B30" s="18"/>
      <c r="C30" s="18"/>
      <c r="L30" s="21">
        <v>140</v>
      </c>
      <c r="M30" s="6">
        <f>(A4*L30)/(1+(B4*(L30^C4)))</f>
        <v>67.875360029600387</v>
      </c>
      <c r="N30" s="18"/>
    </row>
    <row r="31" spans="1:14">
      <c r="A31" s="18"/>
      <c r="B31" s="18"/>
      <c r="C31" s="18"/>
      <c r="L31" s="21">
        <v>145</v>
      </c>
      <c r="M31" s="6">
        <f>(A4*L31)/(1+(B4*(L31^C4)))</f>
        <v>68.443039182785185</v>
      </c>
      <c r="N31" s="18"/>
    </row>
    <row r="32" spans="1:14">
      <c r="A32" s="18"/>
      <c r="B32" s="18"/>
      <c r="C32" s="18"/>
      <c r="L32" s="21">
        <v>150</v>
      </c>
      <c r="M32" s="6">
        <f>(A4*L32)/(1+(B4*(L32^C4)))</f>
        <v>68.97493446528479</v>
      </c>
      <c r="N32" s="18"/>
    </row>
    <row r="33" spans="1:14">
      <c r="A33" s="18"/>
      <c r="B33" s="18"/>
      <c r="C33" s="18"/>
      <c r="L33" s="21">
        <v>155</v>
      </c>
      <c r="M33" s="6">
        <f>(A4*L33)/(1+(B4*(L33^C4)))</f>
        <v>69.473792025138238</v>
      </c>
      <c r="N33" s="18"/>
    </row>
    <row r="34" spans="1:14">
      <c r="A34" s="18"/>
      <c r="B34" s="18"/>
      <c r="C34" s="18"/>
      <c r="L34" s="21">
        <v>160</v>
      </c>
      <c r="M34" s="6">
        <f>(A4*L34)/(1+(B4*(L34^C4)))</f>
        <v>69.94209933420413</v>
      </c>
      <c r="N34" s="18"/>
    </row>
    <row r="35" spans="1:14">
      <c r="A35" s="18"/>
      <c r="B35" s="18"/>
      <c r="C35" s="18"/>
      <c r="L35" s="21">
        <v>165</v>
      </c>
      <c r="M35" s="6">
        <f>(A4*L35)/(1+(B4*(L35^C4)))</f>
        <v>70.382114010876521</v>
      </c>
      <c r="N35" s="18"/>
    </row>
    <row r="36" spans="1:14">
      <c r="A36" s="18"/>
      <c r="B36" s="18"/>
      <c r="C36" s="18"/>
      <c r="L36" s="21">
        <v>170</v>
      </c>
      <c r="M36" s="6">
        <f>(A4*L36)/(1+(B4*(L36^C4)))</f>
        <v>70.795888957677647</v>
      </c>
      <c r="N36" s="18"/>
    </row>
    <row r="37" spans="1:14">
      <c r="A37" s="18"/>
      <c r="B37" s="18"/>
      <c r="C37" s="18"/>
      <c r="L37" s="21">
        <v>175</v>
      </c>
      <c r="M37" s="6">
        <f>(A4*L37)/(1+(B4*(L37^C4)))</f>
        <v>71.185294341905973</v>
      </c>
      <c r="N37" s="18"/>
    </row>
    <row r="38" spans="1:14">
      <c r="A38" s="18"/>
      <c r="B38" s="18"/>
      <c r="C38" s="18"/>
      <c r="L38" s="21">
        <v>180</v>
      </c>
      <c r="M38" s="6">
        <f>(A4*L38)/(1+(B4*(L38^C4)))</f>
        <v>71.552036864192459</v>
      </c>
      <c r="N38" s="18"/>
    </row>
    <row r="39" spans="1:14">
      <c r="A39" s="18"/>
      <c r="B39" s="18"/>
      <c r="C39" s="18"/>
      <c r="L39" s="21">
        <v>185</v>
      </c>
      <c r="M39" s="6">
        <f>(A4*L39)/(1+(B4*(L39^C4)))</f>
        <v>71.897676690747971</v>
      </c>
      <c r="N39" s="18"/>
    </row>
    <row r="40" spans="1:14">
      <c r="A40" s="18"/>
      <c r="B40" s="18"/>
      <c r="C40" s="18"/>
      <c r="L40" s="21">
        <v>190</v>
      </c>
      <c r="M40" s="6">
        <f>(A4*L40)/(1+(B4*(L40^C4)))</f>
        <v>72.223642367656069</v>
      </c>
      <c r="N40" s="18"/>
    </row>
    <row r="41" spans="1:14">
      <c r="A41" s="18"/>
      <c r="B41" s="18"/>
      <c r="C41" s="18"/>
      <c r="L41" s="21">
        <v>195</v>
      </c>
      <c r="M41" s="6">
        <f>(A4*L41)/(1+(B4*(L41^C4)))</f>
        <v>72.531243987680597</v>
      </c>
      <c r="N41" s="18"/>
    </row>
    <row r="42" spans="1:14">
      <c r="A42" s="18"/>
      <c r="B42" s="18"/>
      <c r="C42" s="18"/>
      <c r="L42" s="21">
        <v>200</v>
      </c>
      <c r="M42" s="6">
        <f>(A4*L42)/(1+(B4*(L42^C4)))</f>
        <v>72.821684840004252</v>
      </c>
      <c r="N42" s="18"/>
    </row>
    <row r="43" spans="1:14">
      <c r="A43" s="18"/>
      <c r="B43" s="18"/>
      <c r="C43" s="18"/>
      <c r="L43" s="21">
        <v>205</v>
      </c>
      <c r="M43" s="6">
        <f>(A4*L43)/(1+(B4*(L43^C4)))</f>
        <v>73.096071739726781</v>
      </c>
      <c r="N43" s="18"/>
    </row>
    <row r="44" spans="1:14">
      <c r="A44" s="18"/>
      <c r="B44" s="18"/>
      <c r="C44" s="18"/>
      <c r="L44" s="21">
        <v>210</v>
      </c>
      <c r="M44" s="6">
        <f>(A4*L44)/(1+(B4*(L44^C4)))</f>
        <v>73.355424205697332</v>
      </c>
      <c r="N44" s="18"/>
    </row>
    <row r="45" spans="1:14">
      <c r="A45" s="18"/>
      <c r="B45" s="18"/>
      <c r="C45" s="18"/>
      <c r="L45" s="21">
        <v>215</v>
      </c>
      <c r="M45" s="6">
        <f>(A4*L45)/(1+(B4*(L45^C4)))</f>
        <v>73.600682631423879</v>
      </c>
      <c r="N45" s="18"/>
    </row>
    <row r="46" spans="1:14">
      <c r="A46" s="18"/>
      <c r="B46" s="18"/>
      <c r="C46" s="18"/>
      <c r="L46" s="21">
        <v>220</v>
      </c>
      <c r="M46" s="6">
        <f>(A4*L46)/(1+(B4*(L46^C4)))</f>
        <v>73.832715573654994</v>
      </c>
      <c r="N46" s="18"/>
    </row>
    <row r="47" spans="1:14">
      <c r="A47" s="18"/>
      <c r="B47" s="18"/>
      <c r="C47" s="18"/>
      <c r="L47" s="21">
        <v>225</v>
      </c>
      <c r="M47" s="6">
        <f>(A4*L47)/(1+(B4*(L47^C4)))</f>
        <v>74.05232626613892</v>
      </c>
      <c r="N47" s="18"/>
    </row>
    <row r="48" spans="1:14">
      <c r="A48" s="18"/>
      <c r="B48" s="18"/>
      <c r="C48" s="18"/>
      <c r="L48" s="21">
        <v>230</v>
      </c>
      <c r="M48" s="6">
        <f>(A4*L48)/(1+(B4*(L48^C4)))</f>
        <v>74.260258451539542</v>
      </c>
      <c r="N48" s="18"/>
    </row>
    <row r="49" spans="1:14">
      <c r="A49" s="18"/>
      <c r="B49" s="18"/>
      <c r="C49" s="18"/>
      <c r="L49" s="21"/>
      <c r="M49" s="18"/>
      <c r="N49" s="18"/>
    </row>
    <row r="50" spans="1:14">
      <c r="L50" s="21"/>
      <c r="M50" s="18"/>
      <c r="N50" s="18"/>
    </row>
    <row r="51" spans="1:14">
      <c r="L51" s="21"/>
      <c r="M51" s="18"/>
      <c r="N51" s="18"/>
    </row>
    <row r="52" spans="1:14">
      <c r="L52" s="21"/>
      <c r="M52" s="18"/>
      <c r="N52" s="18"/>
    </row>
    <row r="53" spans="1:14">
      <c r="L53" s="21"/>
      <c r="M53" s="18"/>
      <c r="N53" s="18"/>
    </row>
    <row r="54" spans="1:14">
      <c r="L54" s="21"/>
      <c r="M54" s="18"/>
      <c r="N54" s="18"/>
    </row>
    <row r="55" spans="1:14">
      <c r="L55" s="21"/>
      <c r="M55" s="18"/>
      <c r="N55" s="18"/>
    </row>
    <row r="56" spans="1:14">
      <c r="L56" s="21"/>
      <c r="M56" s="18"/>
      <c r="N56" s="18"/>
    </row>
    <row r="57" spans="1:14">
      <c r="L57" s="21"/>
      <c r="M57" s="18"/>
      <c r="N57" s="18"/>
    </row>
    <row r="58" spans="1:14">
      <c r="L58" s="21"/>
      <c r="M58" s="18"/>
      <c r="N58" s="18"/>
    </row>
    <row r="59" spans="1:14">
      <c r="L59" s="21"/>
      <c r="M59" s="18"/>
      <c r="N59" s="18"/>
    </row>
    <row r="60" spans="1:14">
      <c r="L60" s="21"/>
      <c r="M60" s="18"/>
      <c r="N60" s="18"/>
    </row>
    <row r="61" spans="1:14">
      <c r="L61" s="21"/>
      <c r="M61" s="18"/>
      <c r="N61" s="18"/>
    </row>
    <row r="62" spans="1:14">
      <c r="L62" s="21"/>
      <c r="M62" s="18"/>
      <c r="N62" s="18"/>
    </row>
    <row r="63" spans="1:14">
      <c r="L63" s="21"/>
      <c r="M63" s="18"/>
      <c r="N63" s="18"/>
    </row>
    <row r="64" spans="1:14">
      <c r="L64" s="21"/>
      <c r="M64" s="18"/>
      <c r="N64" s="18"/>
    </row>
    <row r="65" spans="12:14">
      <c r="L65" s="21"/>
      <c r="M65" s="18"/>
      <c r="N65" s="18"/>
    </row>
    <row r="66" spans="12:14">
      <c r="L66" s="21"/>
      <c r="M66" s="18"/>
      <c r="N66" s="18"/>
    </row>
    <row r="67" spans="12:14">
      <c r="L67" s="21"/>
      <c r="M67" s="18"/>
      <c r="N67" s="18"/>
    </row>
    <row r="68" spans="12:14">
      <c r="L68" s="21"/>
      <c r="M68" s="18"/>
      <c r="N68" s="18"/>
    </row>
    <row r="69" spans="12:14">
      <c r="L69" s="21"/>
      <c r="M69" s="18"/>
      <c r="N69" s="18"/>
    </row>
    <row r="70" spans="12:14">
      <c r="L70" s="21"/>
      <c r="M70" s="18"/>
      <c r="N70" s="18"/>
    </row>
    <row r="71" spans="12:14">
      <c r="L71" s="21"/>
      <c r="M71" s="18"/>
      <c r="N71" s="18"/>
    </row>
    <row r="72" spans="12:14">
      <c r="L72" s="21"/>
      <c r="M72" s="18"/>
      <c r="N72" s="18"/>
    </row>
    <row r="73" spans="12:14">
      <c r="L73" s="21"/>
      <c r="M73" s="18"/>
      <c r="N73" s="18"/>
    </row>
    <row r="74" spans="12:14">
      <c r="L74" s="21"/>
      <c r="M74" s="18"/>
      <c r="N74" s="18"/>
    </row>
    <row r="75" spans="12:14">
      <c r="L75" s="21"/>
      <c r="M75" s="18"/>
      <c r="N75" s="18"/>
    </row>
    <row r="76" spans="12:14">
      <c r="L76" s="21"/>
      <c r="M76" s="18"/>
      <c r="N76" s="18"/>
    </row>
    <row r="77" spans="12:14">
      <c r="L77" s="21"/>
      <c r="M77" s="18"/>
      <c r="N77" s="18"/>
    </row>
    <row r="78" spans="12:14">
      <c r="L78" s="21"/>
      <c r="M78" s="18"/>
      <c r="N78" s="18"/>
    </row>
    <row r="79" spans="12:14">
      <c r="L79" s="21"/>
      <c r="M79" s="18"/>
      <c r="N79" s="18"/>
    </row>
    <row r="80" spans="12:14">
      <c r="L80" s="21"/>
      <c r="M80" s="18"/>
      <c r="N80" s="18"/>
    </row>
    <row r="81" spans="12:14">
      <c r="L81" s="21"/>
      <c r="M81" s="18"/>
      <c r="N81" s="18"/>
    </row>
    <row r="82" spans="12:14">
      <c r="L82" s="21"/>
      <c r="M82" s="18"/>
      <c r="N82" s="18"/>
    </row>
    <row r="83" spans="12:14">
      <c r="L83" s="21"/>
      <c r="M83" s="18"/>
      <c r="N83" s="18"/>
    </row>
    <row r="84" spans="12:14">
      <c r="L84" s="21"/>
      <c r="M84" s="18"/>
      <c r="N84" s="18"/>
    </row>
    <row r="85" spans="12:14">
      <c r="L85" s="21"/>
      <c r="M85" s="18"/>
      <c r="N85" s="18"/>
    </row>
    <row r="86" spans="12:14">
      <c r="L86" s="21"/>
      <c r="M86" s="18"/>
      <c r="N86" s="18"/>
    </row>
    <row r="87" spans="12:14">
      <c r="L87" s="21"/>
      <c r="M87" s="18"/>
      <c r="N87" s="18"/>
    </row>
    <row r="88" spans="12:14">
      <c r="L88" s="21"/>
      <c r="M88" s="18"/>
      <c r="N88" s="18"/>
    </row>
    <row r="89" spans="12:14">
      <c r="L89" s="21"/>
      <c r="M89" s="18"/>
      <c r="N89" s="18"/>
    </row>
    <row r="90" spans="12:14">
      <c r="L90" s="21"/>
      <c r="M90" s="18"/>
      <c r="N90" s="18"/>
    </row>
    <row r="91" spans="12:14">
      <c r="L91" s="21"/>
      <c r="M91" s="18"/>
      <c r="N91" s="18"/>
    </row>
    <row r="92" spans="12:14">
      <c r="L92" s="21"/>
      <c r="M92" s="18"/>
      <c r="N92" s="18"/>
    </row>
    <row r="93" spans="12:14">
      <c r="L93" s="21"/>
      <c r="M93" s="18"/>
      <c r="N93" s="18"/>
    </row>
    <row r="94" spans="12:14">
      <c r="L94" s="21"/>
      <c r="M94" s="18"/>
      <c r="N94" s="18"/>
    </row>
    <row r="95" spans="12:14">
      <c r="L95" s="21"/>
      <c r="M95" s="18"/>
      <c r="N95" s="18"/>
    </row>
    <row r="96" spans="12:14">
      <c r="L96" s="21"/>
      <c r="M96" s="18"/>
      <c r="N96" s="18"/>
    </row>
    <row r="97" spans="12:14">
      <c r="L97" s="21"/>
      <c r="M97" s="18"/>
      <c r="N97" s="18"/>
    </row>
    <row r="98" spans="12:14">
      <c r="L98" s="21"/>
      <c r="M98" s="18"/>
      <c r="N98" s="18"/>
    </row>
    <row r="99" spans="12:14">
      <c r="L99" s="21"/>
      <c r="M99" s="18"/>
      <c r="N99" s="18"/>
    </row>
    <row r="100" spans="12:14">
      <c r="L100" s="21"/>
      <c r="M100" s="18"/>
      <c r="N100" s="18"/>
    </row>
    <row r="101" spans="12:14">
      <c r="L101" s="21"/>
      <c r="M101" s="18"/>
      <c r="N101" s="18"/>
    </row>
    <row r="102" spans="12:14">
      <c r="L102" s="21"/>
      <c r="M102" s="18"/>
      <c r="N102" s="18"/>
    </row>
  </sheetData>
  <mergeCells count="1">
    <mergeCell ref="A16:E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02"/>
  <sheetViews>
    <sheetView tabSelected="1" workbookViewId="0">
      <selection activeCell="B15" sqref="B15"/>
    </sheetView>
  </sheetViews>
  <sheetFormatPr defaultRowHeight="15"/>
  <cols>
    <col min="2" max="2" width="12.85546875" customWidth="1"/>
    <col min="3" max="3" width="13.85546875" customWidth="1"/>
    <col min="5" max="5" width="10.28515625" customWidth="1"/>
  </cols>
  <sheetData>
    <row r="1" spans="1:14" ht="15.75" customHeight="1">
      <c r="A1" s="37" t="s">
        <v>45</v>
      </c>
      <c r="B1" s="37"/>
      <c r="C1" s="37"/>
      <c r="D1" s="37"/>
      <c r="E1" s="37"/>
      <c r="L1" s="19" t="s">
        <v>1</v>
      </c>
      <c r="M1" s="20" t="s">
        <v>0</v>
      </c>
      <c r="N1" s="18"/>
    </row>
    <row r="2" spans="1:14" ht="16.5" customHeight="1" thickBot="1">
      <c r="A2" s="37"/>
      <c r="B2" s="37"/>
      <c r="C2" s="37"/>
      <c r="D2" s="37"/>
      <c r="E2" s="37"/>
      <c r="L2" s="21">
        <v>1</v>
      </c>
      <c r="M2" s="6">
        <f>(A4*L2)/(1+(B4*(L2^C4)))</f>
        <v>1.6846198455643955</v>
      </c>
      <c r="N2" s="18"/>
    </row>
    <row r="3" spans="1:14">
      <c r="A3" s="9" t="s">
        <v>4</v>
      </c>
      <c r="B3" s="10" t="s">
        <v>5</v>
      </c>
      <c r="C3" s="11" t="s">
        <v>6</v>
      </c>
      <c r="L3" s="21">
        <v>5</v>
      </c>
      <c r="M3" s="6">
        <f>(A4*L3)/(1+(B4*(L3^C4)))</f>
        <v>7.8577078493311934</v>
      </c>
      <c r="N3" s="18"/>
    </row>
    <row r="4" spans="1:14" ht="15.75" thickBot="1">
      <c r="A4" s="38">
        <v>1.7154786259224144</v>
      </c>
      <c r="B4" s="39">
        <v>1.8317948965916618E-2</v>
      </c>
      <c r="C4" s="40">
        <v>0.99999984754686511</v>
      </c>
      <c r="L4" s="21">
        <v>10</v>
      </c>
      <c r="M4" s="6">
        <f>(A4*L4)/(1+(B4*(L4^C4)))</f>
        <v>14.498888242630603</v>
      </c>
      <c r="N4" s="18"/>
    </row>
    <row r="5" spans="1:14">
      <c r="L5" s="21">
        <v>15</v>
      </c>
      <c r="M5" s="6">
        <f>(A4*L5)/(1+(B4*(L5^C4)))</f>
        <v>20.185756749143209</v>
      </c>
      <c r="N5" s="18"/>
    </row>
    <row r="6" spans="1:14">
      <c r="A6" s="3" t="s">
        <v>1</v>
      </c>
      <c r="B6" s="7" t="s">
        <v>2</v>
      </c>
      <c r="C6" s="5" t="s">
        <v>3</v>
      </c>
      <c r="D6" s="15" t="s">
        <v>7</v>
      </c>
      <c r="E6" s="16" t="s">
        <v>8</v>
      </c>
      <c r="L6" s="21">
        <v>20</v>
      </c>
      <c r="M6" s="6">
        <f>(A4*L6)/(1+(B4*(L6^C4)))</f>
        <v>25.110221573682189</v>
      </c>
      <c r="N6" s="18"/>
    </row>
    <row r="7" spans="1:14">
      <c r="A7" s="1">
        <f>Sayfa1!$A$4</f>
        <v>13.544499999999999</v>
      </c>
      <c r="B7" s="8">
        <f>Sayfa1!$B$4</f>
        <v>11.455500000000001</v>
      </c>
      <c r="C7" s="6">
        <f>(A4*A7)/(1+(B4*(A7^C4)))</f>
        <v>18.616427537530349</v>
      </c>
      <c r="D7" s="17">
        <f t="shared" ref="D7:D12" si="0">(C7-B7)</f>
        <v>7.1609275375303483</v>
      </c>
      <c r="E7" s="1">
        <f t="shared" ref="E7:E12" si="1">D7^2</f>
        <v>51.278883197760457</v>
      </c>
      <c r="L7" s="21">
        <v>25</v>
      </c>
      <c r="M7" s="6">
        <f>(A4*L7)/(1+(B4*(L7^C4)))</f>
        <v>29.415967481105323</v>
      </c>
      <c r="N7" s="18"/>
    </row>
    <row r="8" spans="1:14">
      <c r="A8" s="1">
        <f>Sayfa1!$A$5</f>
        <v>23.28</v>
      </c>
      <c r="B8" s="8">
        <f>Sayfa1!$B$5</f>
        <v>26.72</v>
      </c>
      <c r="C8" s="6">
        <f>(A4*A8)/(1+(B4*(A8^C4)))</f>
        <v>27.997179195683554</v>
      </c>
      <c r="D8" s="17">
        <f t="shared" si="0"/>
        <v>1.277179195683555</v>
      </c>
      <c r="E8" s="1">
        <f t="shared" si="1"/>
        <v>1.6311866978868925</v>
      </c>
      <c r="L8" s="21">
        <v>30</v>
      </c>
      <c r="M8" s="6">
        <f>(A4*L8)/(1+(B4*(L8^C4)))</f>
        <v>33.2127077009837</v>
      </c>
      <c r="N8" s="18"/>
    </row>
    <row r="9" spans="1:14">
      <c r="A9" s="1">
        <f>Sayfa1!$A$6</f>
        <v>47.2303</v>
      </c>
      <c r="B9" s="8">
        <f>Sayfa1!$B$6</f>
        <v>52.7697</v>
      </c>
      <c r="C9" s="6">
        <f>(A4*A9)/(1+(B4*(A9^C4)))</f>
        <v>43.439970607228489</v>
      </c>
      <c r="D9" s="17">
        <f t="shared" si="0"/>
        <v>-9.3297293927715117</v>
      </c>
      <c r="E9" s="1">
        <f t="shared" si="1"/>
        <v>87.043850542344686</v>
      </c>
      <c r="L9" s="21">
        <v>35</v>
      </c>
      <c r="M9" s="6">
        <f>(A4*L9)/(1+(B4*(L9^C4)))</f>
        <v>36.585663518492076</v>
      </c>
      <c r="N9" s="18"/>
    </row>
    <row r="10" spans="1:14">
      <c r="A10" s="1">
        <f>Sayfa1!$A$7</f>
        <v>92.558599999999998</v>
      </c>
      <c r="B10" s="8">
        <f>Sayfa1!$B$7</f>
        <v>57.441400000000002</v>
      </c>
      <c r="C10" s="6">
        <f>(A4*A10)/(1+(B4*(A10^C4)))</f>
        <v>58.906818182776711</v>
      </c>
      <c r="D10" s="17">
        <f t="shared" si="0"/>
        <v>1.465418182776709</v>
      </c>
      <c r="E10" s="1">
        <f t="shared" si="1"/>
        <v>2.1474504504125922</v>
      </c>
      <c r="L10" s="21">
        <v>40</v>
      </c>
      <c r="M10" s="6">
        <f>(A4*L10)/(1+(B4*(L10^C4)))</f>
        <v>39.602037373450514</v>
      </c>
      <c r="N10" s="18"/>
    </row>
    <row r="11" spans="1:14">
      <c r="A11" s="1">
        <f>Sayfa1!$A$8</f>
        <v>137.07169999999999</v>
      </c>
      <c r="B11" s="8">
        <f>Sayfa1!$B$8</f>
        <v>62.9283</v>
      </c>
      <c r="C11" s="6">
        <f>(A4*A11)/(1+(B4*(A11^C4)))</f>
        <v>66.975859722564039</v>
      </c>
      <c r="D11" s="17">
        <f t="shared" si="0"/>
        <v>4.0475597225640385</v>
      </c>
      <c r="E11" s="1">
        <f t="shared" si="1"/>
        <v>16.382739707722678</v>
      </c>
      <c r="L11" s="21">
        <v>45</v>
      </c>
      <c r="M11" s="6">
        <f>(A4*L11)/(1+(B4*(L11^C4)))</f>
        <v>42.315536059293329</v>
      </c>
      <c r="N11" s="18"/>
    </row>
    <row r="12" spans="1:14">
      <c r="A12" s="1">
        <f>Sayfa1!$A$9</f>
        <v>223.14709999999999</v>
      </c>
      <c r="B12" s="8">
        <f>Sayfa1!$B$9</f>
        <v>76.852900000000005</v>
      </c>
      <c r="C12" s="6">
        <f>(A4*A12)/(1+(B4*A12^C4))</f>
        <v>75.242657738007779</v>
      </c>
      <c r="D12" s="17">
        <f t="shared" si="0"/>
        <v>-1.6102422619922265</v>
      </c>
      <c r="E12" s="1">
        <f t="shared" si="1"/>
        <v>2.5928801423058423</v>
      </c>
      <c r="L12" s="21">
        <v>50</v>
      </c>
      <c r="M12" s="6">
        <f>(A4*L12)/(1+(B4*(L12^C4)))</f>
        <v>44.769596528987101</v>
      </c>
      <c r="N12" s="18"/>
    </row>
    <row r="13" spans="1:14">
      <c r="C13" s="22"/>
      <c r="D13" s="22"/>
      <c r="E13" s="22"/>
      <c r="L13" s="21">
        <v>55</v>
      </c>
      <c r="M13" s="6">
        <f>(A4*L13)/(1+(B4*(L13^C4)))</f>
        <v>46.999728654498874</v>
      </c>
      <c r="N13" s="18"/>
    </row>
    <row r="14" spans="1:14">
      <c r="C14" s="18"/>
      <c r="D14" s="23" t="s">
        <v>9</v>
      </c>
      <c r="E14" s="24">
        <f>SUM(E7:E12)</f>
        <v>161.07699073843315</v>
      </c>
      <c r="L14" s="21">
        <v>60</v>
      </c>
      <c r="M14" s="6">
        <f>(A4*L14)/(1+(B4*(L14^C4)))</f>
        <v>49.035244651729954</v>
      </c>
      <c r="N14" s="18"/>
    </row>
    <row r="15" spans="1:14" ht="15.75" thickBot="1">
      <c r="C15" s="13"/>
      <c r="D15" s="13"/>
      <c r="E15" s="13"/>
      <c r="L15" s="21">
        <v>65</v>
      </c>
      <c r="M15" s="6">
        <f>(A4*L15)/(1+(B4*(L15^C4)))</f>
        <v>50.900554671563718</v>
      </c>
      <c r="N15" s="18"/>
    </row>
    <row r="16" spans="1:14" ht="15" customHeight="1">
      <c r="A16" s="35"/>
      <c r="B16" s="35"/>
      <c r="C16" s="35"/>
      <c r="D16" s="35"/>
      <c r="E16" s="35"/>
      <c r="F16" s="34" t="s">
        <v>42</v>
      </c>
      <c r="L16" s="21">
        <v>70</v>
      </c>
      <c r="M16" s="6">
        <f>(A4*L16)/(1+(B4*(L16^C4)))</f>
        <v>52.616150429020728</v>
      </c>
      <c r="N16" s="18"/>
    </row>
    <row r="17" spans="1:14" ht="13.5" customHeight="1">
      <c r="A17" s="35"/>
      <c r="B17" s="35"/>
      <c r="C17" s="35"/>
      <c r="D17" s="35"/>
      <c r="E17" s="35"/>
      <c r="L17" s="21">
        <v>75</v>
      </c>
      <c r="M17" s="6">
        <f>(A4*L17)/(1+(B4*(L17^C4)))</f>
        <v>54.199361125164053</v>
      </c>
      <c r="N17" s="18"/>
    </row>
    <row r="18" spans="1:14">
      <c r="A18" s="35"/>
      <c r="B18" s="35"/>
      <c r="C18" s="35"/>
      <c r="D18" s="35"/>
      <c r="E18" s="35"/>
      <c r="L18" s="21">
        <v>80</v>
      </c>
      <c r="M18" s="6">
        <f>(A4*L18)/(1+(B4*(L18^C4)))</f>
        <v>55.66494087624428</v>
      </c>
      <c r="N18" s="18"/>
    </row>
    <row r="19" spans="1:14">
      <c r="A19" s="35"/>
      <c r="B19" s="35"/>
      <c r="C19" s="35"/>
      <c r="D19" s="35"/>
      <c r="E19" s="35"/>
      <c r="L19" s="21">
        <v>85</v>
      </c>
      <c r="M19" s="6">
        <f>(A4*L19)/(1+(B4*(L19^C4)))</f>
        <v>57.025529896610998</v>
      </c>
      <c r="N19" s="18"/>
    </row>
    <row r="20" spans="1:14">
      <c r="A20" s="32"/>
      <c r="B20" s="32"/>
      <c r="C20" s="32"/>
      <c r="D20" s="33"/>
      <c r="E20" s="33"/>
      <c r="L20" s="21">
        <v>90</v>
      </c>
      <c r="M20" s="6">
        <f>(A4*L20)/(1+(B4*(L20^C4)))</f>
        <v>58.292019994758434</v>
      </c>
      <c r="N20" s="18"/>
    </row>
    <row r="21" spans="1:14">
      <c r="A21" s="18"/>
      <c r="B21" s="18"/>
      <c r="C21" s="18"/>
      <c r="L21" s="21">
        <v>95</v>
      </c>
      <c r="M21" s="6">
        <f>(A4*L21)/(1+(B4*(L21^C4)))</f>
        <v>59.473846770442591</v>
      </c>
      <c r="N21" s="18"/>
    </row>
    <row r="22" spans="1:14">
      <c r="A22" s="18"/>
      <c r="B22" s="18"/>
      <c r="C22" s="18"/>
      <c r="L22" s="21">
        <v>100</v>
      </c>
      <c r="M22" s="6">
        <f>(A4*L22)/(1+(B4*(L22^C4)))</f>
        <v>60.57922510800006</v>
      </c>
      <c r="N22" s="18"/>
    </row>
    <row r="23" spans="1:14">
      <c r="A23" s="18"/>
      <c r="B23" s="18"/>
      <c r="C23" s="18"/>
      <c r="L23" s="21">
        <v>105</v>
      </c>
      <c r="M23" s="6">
        <f>(A4*L23)/(1+(B4*(L23^C4)))</f>
        <v>61.615340401591155</v>
      </c>
      <c r="N23" s="18"/>
    </row>
    <row r="24" spans="1:14">
      <c r="A24" s="18"/>
      <c r="B24" s="18"/>
      <c r="C24" s="18"/>
      <c r="L24" s="21">
        <v>110</v>
      </c>
      <c r="M24" s="6">
        <f>(A4*L24)/(1+(B4*(L24^C4)))</f>
        <v>62.588504925881892</v>
      </c>
      <c r="N24" s="18"/>
    </row>
    <row r="25" spans="1:14">
      <c r="A25" s="18"/>
      <c r="B25" s="18"/>
      <c r="C25" s="18"/>
      <c r="L25" s="21">
        <v>115</v>
      </c>
      <c r="M25" s="6">
        <f>(A4*L25)/(1+(B4*(L25^C4)))</f>
        <v>63.504286545398976</v>
      </c>
      <c r="N25" s="18"/>
    </row>
    <row r="26" spans="1:14">
      <c r="A26" s="18"/>
      <c r="B26" s="18"/>
      <c r="C26" s="18"/>
      <c r="L26" s="21">
        <v>120</v>
      </c>
      <c r="M26" s="6">
        <f>(A4*L26)/(1+(B4*(L26^C4)))</f>
        <v>64.367615307772724</v>
      </c>
      <c r="N26" s="18"/>
    </row>
    <row r="27" spans="1:14">
      <c r="A27" s="18"/>
      <c r="B27" s="18"/>
      <c r="C27" s="18"/>
      <c r="L27" s="21">
        <v>125</v>
      </c>
      <c r="M27" s="6">
        <f>(A4*L27)/(1+(B4*(L27^C4)))</f>
        <v>65.182872231010023</v>
      </c>
      <c r="N27" s="18"/>
    </row>
    <row r="28" spans="1:14">
      <c r="A28" s="18"/>
      <c r="B28" s="18"/>
      <c r="C28" s="18"/>
      <c r="L28" s="21">
        <v>130</v>
      </c>
      <c r="M28" s="6">
        <f>(A4*L28)/(1+(B4*(L28^C4)))</f>
        <v>65.953963660953406</v>
      </c>
      <c r="N28" s="18"/>
    </row>
    <row r="29" spans="1:14">
      <c r="A29" s="18"/>
      <c r="B29" s="18"/>
      <c r="C29" s="18"/>
      <c r="L29" s="21">
        <v>135</v>
      </c>
      <c r="M29" s="6">
        <f>(A4*L29)/(1+(B4*(L29^C4)))</f>
        <v>66.684383862779114</v>
      </c>
      <c r="N29" s="18"/>
    </row>
    <row r="30" spans="1:14">
      <c r="A30" s="18"/>
      <c r="B30" s="18"/>
      <c r="C30" s="18"/>
      <c r="L30" s="21">
        <v>140</v>
      </c>
      <c r="M30" s="6">
        <f>(A4*L30)/(1+(B4*(L30^C4)))</f>
        <v>67.377267962809924</v>
      </c>
      <c r="N30" s="18"/>
    </row>
    <row r="31" spans="1:14">
      <c r="A31" s="18"/>
      <c r="B31" s="18"/>
      <c r="C31" s="18"/>
      <c r="L31" s="21">
        <v>145</v>
      </c>
      <c r="M31" s="6">
        <f>(A4*L31)/(1+(B4*(L31^C4)))</f>
        <v>68.035436932794283</v>
      </c>
      <c r="N31" s="18"/>
    </row>
    <row r="32" spans="1:14">
      <c r="A32" s="18"/>
      <c r="B32" s="18"/>
      <c r="C32" s="18"/>
      <c r="L32" s="21">
        <v>150</v>
      </c>
      <c r="M32" s="6">
        <f>(A4*L32)/(1+(B4*(L32^C4)))</f>
        <v>68.661435977970598</v>
      </c>
      <c r="N32" s="18"/>
    </row>
    <row r="33" spans="1:14">
      <c r="A33" s="18"/>
      <c r="B33" s="18"/>
      <c r="C33" s="18"/>
      <c r="L33" s="21">
        <v>155</v>
      </c>
      <c r="M33" s="6">
        <f>(A4*L33)/(1+(B4*(L33^C4)))</f>
        <v>69.257567430427954</v>
      </c>
      <c r="N33" s="18"/>
    </row>
    <row r="34" spans="1:14">
      <c r="A34" s="18"/>
      <c r="B34" s="18"/>
      <c r="C34" s="18"/>
      <c r="L34" s="21">
        <v>160</v>
      </c>
      <c r="M34" s="6">
        <f>(A4*L34)/(1+(B4*(L34^C4)))</f>
        <v>69.825919043954926</v>
      </c>
      <c r="N34" s="18"/>
    </row>
    <row r="35" spans="1:14">
      <c r="A35" s="18"/>
      <c r="B35" s="18"/>
      <c r="C35" s="18"/>
      <c r="L35" s="21">
        <v>165</v>
      </c>
      <c r="M35" s="6">
        <f>(A4*L35)/(1+(B4*(L35^C4)))</f>
        <v>70.368388423318237</v>
      </c>
      <c r="N35" s="18"/>
    </row>
    <row r="36" spans="1:14">
      <c r="A36" s="18"/>
      <c r="B36" s="18"/>
      <c r="C36" s="18"/>
      <c r="L36" s="21">
        <v>170</v>
      </c>
      <c r="M36" s="6">
        <f>(A4*L36)/(1+(B4*(L36^C4)))</f>
        <v>70.886704190377941</v>
      </c>
      <c r="N36" s="18"/>
    </row>
    <row r="37" spans="1:14">
      <c r="A37" s="18"/>
      <c r="B37" s="18"/>
      <c r="C37" s="18"/>
      <c r="L37" s="21">
        <v>175</v>
      </c>
      <c r="M37" s="6">
        <f>(A4*L37)/(1+(B4*(L37^C4)))</f>
        <v>71.382444384489546</v>
      </c>
      <c r="N37" s="18"/>
    </row>
    <row r="38" spans="1:14">
      <c r="A38" s="18"/>
      <c r="B38" s="18"/>
      <c r="C38" s="18"/>
      <c r="L38" s="21">
        <v>180</v>
      </c>
      <c r="M38" s="6">
        <f>(A4*L38)/(1+(B4*(L38^C4)))</f>
        <v>71.857052509827014</v>
      </c>
      <c r="N38" s="18"/>
    </row>
    <row r="39" spans="1:14">
      <c r="A39" s="18"/>
      <c r="B39" s="18"/>
      <c r="C39" s="18"/>
      <c r="L39" s="21">
        <v>185</v>
      </c>
      <c r="M39" s="6">
        <f>(A4*L39)/(1+(B4*(L39^C4)))</f>
        <v>72.311851573368514</v>
      </c>
      <c r="N39" s="18"/>
    </row>
    <row r="40" spans="1:14">
      <c r="A40" s="18"/>
      <c r="B40" s="18"/>
      <c r="C40" s="18"/>
      <c r="L40" s="21">
        <v>190</v>
      </c>
      <c r="M40" s="6">
        <f>(A4*L40)/(1+(B4*(L40^C4)))</f>
        <v>72.748056401073043</v>
      </c>
      <c r="N40" s="18"/>
    </row>
    <row r="41" spans="1:14">
      <c r="A41" s="18"/>
      <c r="B41" s="18"/>
      <c r="C41" s="18"/>
      <c r="L41" s="21">
        <v>195</v>
      </c>
      <c r="M41" s="6">
        <f>(A4*L41)/(1+(B4*(L41^C4)))</f>
        <v>73.166784473696012</v>
      </c>
      <c r="N41" s="18"/>
    </row>
    <row r="42" spans="1:14">
      <c r="A42" s="18"/>
      <c r="B42" s="18"/>
      <c r="C42" s="18"/>
      <c r="L42" s="21">
        <v>200</v>
      </c>
      <c r="M42" s="6">
        <f>(A4*L42)/(1+(B4*(L42^C4)))</f>
        <v>73.56906548575607</v>
      </c>
      <c r="N42" s="18"/>
    </row>
    <row r="43" spans="1:14">
      <c r="A43" s="18"/>
      <c r="B43" s="18"/>
      <c r="C43" s="18"/>
      <c r="L43" s="21">
        <v>205</v>
      </c>
      <c r="M43" s="6">
        <f>(A4*L43)/(1+(B4*(L43^C4)))</f>
        <v>73.955849799808263</v>
      </c>
      <c r="N43" s="18"/>
    </row>
    <row r="44" spans="1:14">
      <c r="A44" s="18"/>
      <c r="B44" s="18"/>
      <c r="C44" s="18"/>
      <c r="L44" s="21">
        <v>210</v>
      </c>
      <c r="M44" s="6">
        <f>(A4*L44)/(1+(B4*(L44^C4)))</f>
        <v>74.32801594215158</v>
      </c>
      <c r="N44" s="18"/>
    </row>
    <row r="45" spans="1:14">
      <c r="A45" s="18"/>
      <c r="B45" s="18"/>
      <c r="C45" s="18"/>
      <c r="L45" s="21">
        <v>215</v>
      </c>
      <c r="M45" s="6">
        <f>(A4*L45)/(1+(B4*(L45^C4)))</f>
        <v>74.686377264416564</v>
      </c>
      <c r="N45" s="18"/>
    </row>
    <row r="46" spans="1:14">
      <c r="A46" s="18"/>
      <c r="B46" s="18"/>
      <c r="C46" s="18"/>
      <c r="L46" s="21">
        <v>220</v>
      </c>
      <c r="M46" s="6">
        <f>(A4*L46)/(1+(B4*(L46^C4)))</f>
        <v>75.031687877353733</v>
      </c>
      <c r="N46" s="18"/>
    </row>
    <row r="47" spans="1:14">
      <c r="A47" s="18"/>
      <c r="B47" s="18"/>
      <c r="C47" s="18"/>
      <c r="L47" s="21">
        <v>225</v>
      </c>
      <c r="M47" s="6">
        <f>(A4*L47)/(1+(B4*(L47^C4)))</f>
        <v>75.364647947929257</v>
      </c>
      <c r="N47" s="18"/>
    </row>
    <row r="48" spans="1:14">
      <c r="A48" s="18"/>
      <c r="B48" s="18"/>
      <c r="C48" s="18"/>
      <c r="L48" s="21">
        <v>230</v>
      </c>
      <c r="M48" s="6">
        <f>(A4*L48)/(1+(B4*(L48^C4)))</f>
        <v>75.685908438030651</v>
      </c>
      <c r="N48" s="18"/>
    </row>
    <row r="49" spans="1:14">
      <c r="A49" s="18"/>
      <c r="B49" s="18"/>
      <c r="C49" s="18"/>
      <c r="L49" s="21"/>
      <c r="M49" s="18"/>
      <c r="N49" s="18"/>
    </row>
    <row r="50" spans="1:14">
      <c r="L50" s="21"/>
      <c r="M50" s="18"/>
      <c r="N50" s="18"/>
    </row>
    <row r="51" spans="1:14">
      <c r="L51" s="21"/>
      <c r="M51" s="18"/>
      <c r="N51" s="18"/>
    </row>
    <row r="52" spans="1:14">
      <c r="L52" s="21"/>
      <c r="M52" s="18"/>
      <c r="N52" s="18"/>
    </row>
    <row r="53" spans="1:14">
      <c r="L53" s="21"/>
      <c r="M53" s="18"/>
      <c r="N53" s="18"/>
    </row>
    <row r="54" spans="1:14">
      <c r="L54" s="21"/>
      <c r="M54" s="18"/>
      <c r="N54" s="18"/>
    </row>
    <row r="55" spans="1:14">
      <c r="L55" s="21"/>
      <c r="M55" s="18"/>
      <c r="N55" s="18"/>
    </row>
    <row r="56" spans="1:14">
      <c r="L56" s="21"/>
      <c r="M56" s="18"/>
      <c r="N56" s="18"/>
    </row>
    <row r="57" spans="1:14">
      <c r="L57" s="21"/>
      <c r="M57" s="18"/>
      <c r="N57" s="18"/>
    </row>
    <row r="58" spans="1:14">
      <c r="L58" s="21"/>
      <c r="M58" s="18"/>
      <c r="N58" s="18"/>
    </row>
    <row r="59" spans="1:14">
      <c r="L59" s="21"/>
      <c r="M59" s="18"/>
      <c r="N59" s="18"/>
    </row>
    <row r="60" spans="1:14">
      <c r="L60" s="21"/>
      <c r="M60" s="18"/>
      <c r="N60" s="18"/>
    </row>
    <row r="61" spans="1:14">
      <c r="L61" s="21"/>
      <c r="M61" s="18"/>
      <c r="N61" s="18"/>
    </row>
    <row r="62" spans="1:14">
      <c r="L62" s="21"/>
      <c r="M62" s="18"/>
      <c r="N62" s="18"/>
    </row>
    <row r="63" spans="1:14">
      <c r="L63" s="21"/>
      <c r="M63" s="18"/>
      <c r="N63" s="18"/>
    </row>
    <row r="64" spans="1:14">
      <c r="L64" s="21"/>
      <c r="M64" s="18"/>
      <c r="N64" s="18"/>
    </row>
    <row r="65" spans="12:14">
      <c r="L65" s="21"/>
      <c r="M65" s="18"/>
      <c r="N65" s="18"/>
    </row>
    <row r="66" spans="12:14">
      <c r="L66" s="21"/>
      <c r="M66" s="18"/>
      <c r="N66" s="18"/>
    </row>
    <row r="67" spans="12:14">
      <c r="L67" s="21"/>
      <c r="M67" s="18"/>
      <c r="N67" s="18"/>
    </row>
    <row r="68" spans="12:14">
      <c r="L68" s="21"/>
      <c r="M68" s="18"/>
      <c r="N68" s="18"/>
    </row>
    <row r="69" spans="12:14">
      <c r="L69" s="21"/>
      <c r="M69" s="18"/>
      <c r="N69" s="18"/>
    </row>
    <row r="70" spans="12:14">
      <c r="L70" s="21"/>
      <c r="M70" s="18"/>
      <c r="N70" s="18"/>
    </row>
    <row r="71" spans="12:14">
      <c r="L71" s="21"/>
      <c r="M71" s="18"/>
      <c r="N71" s="18"/>
    </row>
    <row r="72" spans="12:14">
      <c r="L72" s="21"/>
      <c r="M72" s="18"/>
      <c r="N72" s="18"/>
    </row>
    <row r="73" spans="12:14">
      <c r="L73" s="21"/>
      <c r="M73" s="18"/>
      <c r="N73" s="18"/>
    </row>
    <row r="74" spans="12:14">
      <c r="L74" s="21"/>
      <c r="M74" s="18"/>
      <c r="N74" s="18"/>
    </row>
    <row r="75" spans="12:14">
      <c r="L75" s="21"/>
      <c r="M75" s="18"/>
      <c r="N75" s="18"/>
    </row>
    <row r="76" spans="12:14">
      <c r="L76" s="21"/>
      <c r="M76" s="18"/>
      <c r="N76" s="18"/>
    </row>
    <row r="77" spans="12:14">
      <c r="L77" s="21"/>
      <c r="M77" s="18"/>
      <c r="N77" s="18"/>
    </row>
    <row r="78" spans="12:14">
      <c r="L78" s="21"/>
      <c r="M78" s="18"/>
      <c r="N78" s="18"/>
    </row>
    <row r="79" spans="12:14">
      <c r="L79" s="21"/>
      <c r="M79" s="18"/>
      <c r="N79" s="18"/>
    </row>
    <row r="80" spans="12:14">
      <c r="L80" s="21"/>
      <c r="M80" s="18"/>
      <c r="N80" s="18"/>
    </row>
    <row r="81" spans="12:14">
      <c r="L81" s="21"/>
      <c r="M81" s="18"/>
      <c r="N81" s="18"/>
    </row>
    <row r="82" spans="12:14">
      <c r="L82" s="21"/>
      <c r="M82" s="18"/>
      <c r="N82" s="18"/>
    </row>
    <row r="83" spans="12:14">
      <c r="L83" s="21"/>
      <c r="M83" s="18"/>
      <c r="N83" s="18"/>
    </row>
    <row r="84" spans="12:14">
      <c r="L84" s="21"/>
      <c r="M84" s="18"/>
      <c r="N84" s="18"/>
    </row>
    <row r="85" spans="12:14">
      <c r="L85" s="21"/>
      <c r="M85" s="18"/>
      <c r="N85" s="18"/>
    </row>
    <row r="86" spans="12:14">
      <c r="L86" s="21"/>
      <c r="M86" s="18"/>
      <c r="N86" s="18"/>
    </row>
    <row r="87" spans="12:14">
      <c r="L87" s="21"/>
      <c r="M87" s="18"/>
      <c r="N87" s="18"/>
    </row>
    <row r="88" spans="12:14">
      <c r="L88" s="21"/>
      <c r="M88" s="18"/>
      <c r="N88" s="18"/>
    </row>
    <row r="89" spans="12:14">
      <c r="L89" s="21"/>
      <c r="M89" s="18"/>
      <c r="N89" s="18"/>
    </row>
    <row r="90" spans="12:14">
      <c r="L90" s="21"/>
      <c r="M90" s="18"/>
      <c r="N90" s="18"/>
    </row>
    <row r="91" spans="12:14">
      <c r="L91" s="21"/>
      <c r="M91" s="18"/>
      <c r="N91" s="18"/>
    </row>
    <row r="92" spans="12:14">
      <c r="L92" s="21"/>
      <c r="M92" s="18"/>
      <c r="N92" s="18"/>
    </row>
    <row r="93" spans="12:14">
      <c r="L93" s="21"/>
      <c r="M93" s="18"/>
      <c r="N93" s="18"/>
    </row>
    <row r="94" spans="12:14">
      <c r="L94" s="21"/>
      <c r="M94" s="18"/>
      <c r="N94" s="18"/>
    </row>
    <row r="95" spans="12:14">
      <c r="L95" s="21"/>
      <c r="M95" s="18"/>
      <c r="N95" s="18"/>
    </row>
    <row r="96" spans="12:14">
      <c r="L96" s="21"/>
      <c r="M96" s="18"/>
      <c r="N96" s="18"/>
    </row>
    <row r="97" spans="12:14">
      <c r="L97" s="21"/>
      <c r="M97" s="18"/>
      <c r="N97" s="18"/>
    </row>
    <row r="98" spans="12:14">
      <c r="L98" s="21"/>
      <c r="M98" s="18"/>
      <c r="N98" s="18"/>
    </row>
    <row r="99" spans="12:14">
      <c r="L99" s="21"/>
      <c r="M99" s="18"/>
      <c r="N99" s="18"/>
    </row>
    <row r="100" spans="12:14">
      <c r="L100" s="21"/>
      <c r="M100" s="18"/>
      <c r="N100" s="18"/>
    </row>
    <row r="101" spans="12:14">
      <c r="L101" s="21"/>
      <c r="M101" s="18"/>
      <c r="N101" s="18"/>
    </row>
    <row r="102" spans="12:14">
      <c r="L102" s="21"/>
      <c r="M102" s="18"/>
      <c r="N102" s="18"/>
    </row>
  </sheetData>
  <mergeCells count="1">
    <mergeCell ref="A1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Sayfa1</vt:lpstr>
      <vt:lpstr>Yanıt Raporu 1</vt:lpstr>
      <vt:lpstr>Duyarlılık Raporu 1</vt:lpstr>
      <vt:lpstr>Sınırlamalar Raporu 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Redlich Peterson Adsorpsiyon izotermi çözüm çalışması</dc:title>
  <dc:subject>Redlich Peterson Adsorpsiyon izotermi</dc:subject>
  <dc:creator>Mustafa CAN</dc:creator>
  <cp:keywords>Redlich Peterson, Adsorpsiyon, fizikokimya</cp:keywords>
  <cp:lastModifiedBy>mustafa</cp:lastModifiedBy>
  <dcterms:created xsi:type="dcterms:W3CDTF">2008-09-28T12:45:07Z</dcterms:created>
  <dcterms:modified xsi:type="dcterms:W3CDTF">2008-09-29T10:36:37Z</dcterms:modified>
  <cp:category>Fizikokimya</cp:category>
</cp:coreProperties>
</file>